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0" windowWidth="19440" windowHeight="7425" tabRatio="664" activeTab="6"/>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91029"/>
</workbook>
</file>

<file path=xl/calcChain.xml><?xml version="1.0" encoding="utf-8"?>
<calcChain xmlns="http://schemas.openxmlformats.org/spreadsheetml/2006/main">
  <c r="J52" i="8" l="1"/>
  <c r="AF46" i="13" l="1"/>
  <c r="AF59" i="13" s="1"/>
  <c r="AF47" i="13"/>
  <c r="AF60" i="13" s="1"/>
  <c r="AF48" i="13"/>
  <c r="AF61" i="13" s="1"/>
  <c r="AF49" i="13"/>
  <c r="AF62" i="13" s="1"/>
  <c r="AF50" i="13"/>
  <c r="AF63" i="13" s="1"/>
  <c r="AF51" i="13"/>
  <c r="AF64" i="13" s="1"/>
  <c r="AF52" i="13"/>
  <c r="AF65" i="13" s="1"/>
  <c r="AF53" i="13"/>
  <c r="AF66" i="13" s="1"/>
  <c r="AF54" i="13"/>
  <c r="AF67" i="13" s="1"/>
  <c r="AF55" i="13"/>
  <c r="AF68" i="13" s="1"/>
  <c r="AF47" i="12"/>
  <c r="AF48" i="12"/>
  <c r="AF62" i="12" s="1"/>
  <c r="AF49" i="12"/>
  <c r="AF63" i="12" s="1"/>
  <c r="AF50" i="12"/>
  <c r="AF51" i="12"/>
  <c r="AF52" i="12"/>
  <c r="AF66" i="12" s="1"/>
  <c r="AF53" i="12"/>
  <c r="AF67" i="12" s="1"/>
  <c r="AF54" i="12"/>
  <c r="AF55" i="12"/>
  <c r="AF56" i="12"/>
  <c r="AF70" i="12" s="1"/>
  <c r="AF61" i="12"/>
  <c r="AF64" i="12"/>
  <c r="AF65" i="12"/>
  <c r="AF68" i="12"/>
  <c r="AF69" i="12"/>
  <c r="AF44" i="2"/>
  <c r="AF45" i="2"/>
  <c r="AF46" i="2"/>
  <c r="AF47" i="2"/>
  <c r="AF48" i="2"/>
  <c r="AF49" i="2"/>
  <c r="AF50" i="2"/>
  <c r="AF51" i="2"/>
  <c r="AF52" i="2"/>
  <c r="AF53" i="2"/>
  <c r="AE47" i="10"/>
  <c r="AE48" i="10"/>
  <c r="AE49" i="10"/>
  <c r="AE50" i="10"/>
  <c r="AE51" i="10"/>
  <c r="AE52" i="10"/>
  <c r="AE53" i="10"/>
  <c r="AE54" i="10"/>
  <c r="AE55" i="10"/>
  <c r="AE56" i="10"/>
  <c r="AE57" i="10"/>
  <c r="AE61" i="10"/>
  <c r="AE62" i="10"/>
  <c r="AE63" i="10"/>
  <c r="AE64" i="10"/>
  <c r="AE65" i="10"/>
  <c r="AE66" i="10"/>
  <c r="AE67" i="10"/>
  <c r="AE68" i="10"/>
  <c r="AE69" i="10"/>
  <c r="AE70" i="10"/>
  <c r="AE71" i="10"/>
  <c r="AE102" i="9"/>
  <c r="AE103" i="9"/>
  <c r="AE104" i="9"/>
  <c r="AE105" i="9"/>
  <c r="AE106" i="9"/>
  <c r="AE107" i="9"/>
  <c r="AE108" i="9"/>
  <c r="AE109" i="9"/>
  <c r="AE110" i="9"/>
  <c r="AE111" i="9"/>
  <c r="AE112" i="9"/>
  <c r="AF46" i="9"/>
  <c r="AF47" i="9"/>
  <c r="AF48" i="9"/>
  <c r="AF49" i="9"/>
  <c r="AF50" i="9"/>
  <c r="AF51" i="9"/>
  <c r="AF52" i="9"/>
  <c r="AF53" i="9"/>
  <c r="AF54" i="9"/>
  <c r="AF55" i="9"/>
  <c r="AF56" i="9"/>
  <c r="AE74" i="9"/>
  <c r="AE75" i="9"/>
  <c r="AE76" i="9"/>
  <c r="AE77" i="9"/>
  <c r="AE78" i="9"/>
  <c r="AE79" i="9"/>
  <c r="AE80" i="9"/>
  <c r="AE81" i="9"/>
  <c r="AE82" i="9"/>
  <c r="AE83" i="9"/>
  <c r="AE84" i="9"/>
  <c r="AH112" i="8" l="1"/>
  <c r="AH113" i="8"/>
  <c r="AH114" i="8"/>
  <c r="AH115" i="8"/>
  <c r="AH116" i="8"/>
  <c r="AH117" i="8"/>
  <c r="AH118" i="8"/>
  <c r="AH119" i="8"/>
  <c r="AH120" i="8"/>
  <c r="AH121" i="8"/>
  <c r="AH122" i="8"/>
  <c r="AH98" i="8"/>
  <c r="AH99" i="8"/>
  <c r="AH100" i="8"/>
  <c r="AH101" i="8"/>
  <c r="AH102" i="8"/>
  <c r="AH103" i="8"/>
  <c r="AH104" i="8"/>
  <c r="AH105" i="8"/>
  <c r="AH106" i="8"/>
  <c r="AH107" i="8"/>
  <c r="AH108" i="8"/>
  <c r="AH66" i="8"/>
  <c r="AH67" i="8"/>
  <c r="AH68" i="8"/>
  <c r="AH69" i="8"/>
  <c r="AH70" i="8"/>
  <c r="AH71" i="8"/>
  <c r="AH72" i="8"/>
  <c r="AH73" i="8"/>
  <c r="AH74" i="8"/>
  <c r="AH75" i="8"/>
  <c r="AH76" i="8"/>
  <c r="AH46" i="8" l="1"/>
  <c r="AH47" i="8"/>
  <c r="AH48" i="8"/>
  <c r="AH49" i="8"/>
  <c r="AH50" i="8"/>
  <c r="AH51" i="8"/>
  <c r="AH52" i="8"/>
  <c r="AH53" i="8"/>
  <c r="AH54" i="8"/>
  <c r="AH55" i="8"/>
  <c r="AH56" i="8"/>
  <c r="AD46" i="7"/>
  <c r="AD47" i="7"/>
  <c r="AD48" i="7"/>
  <c r="AD49" i="7"/>
  <c r="AD50" i="7"/>
  <c r="AD51" i="7"/>
  <c r="AD52" i="7"/>
  <c r="AD53" i="7"/>
  <c r="AD54" i="7"/>
  <c r="AD55" i="7"/>
  <c r="AD56" i="7"/>
  <c r="F47" i="13"/>
  <c r="AE47" i="9"/>
  <c r="AE48" i="9"/>
  <c r="AE49" i="9"/>
  <c r="AE50" i="9"/>
  <c r="AE51" i="9"/>
  <c r="AE52" i="9"/>
  <c r="AE53" i="9"/>
  <c r="AE54" i="9"/>
  <c r="AE55" i="9"/>
  <c r="AE56" i="9"/>
  <c r="J47" i="7"/>
  <c r="AE46" i="9"/>
  <c r="AH150" i="8" l="1"/>
  <c r="AH136" i="8"/>
  <c r="AH90" i="8"/>
  <c r="AH149" i="8"/>
  <c r="AH135" i="8"/>
  <c r="AH89" i="8"/>
  <c r="AH148" i="8"/>
  <c r="AH134" i="8"/>
  <c r="AH88" i="8"/>
  <c r="AH147" i="8"/>
  <c r="AH133" i="8"/>
  <c r="AH87" i="8"/>
  <c r="AH146" i="8"/>
  <c r="AH132" i="8"/>
  <c r="AH86" i="8"/>
  <c r="AH145" i="8"/>
  <c r="AH131" i="8"/>
  <c r="AH85" i="8"/>
  <c r="AH144" i="8"/>
  <c r="AH130" i="8"/>
  <c r="AH84" i="8"/>
  <c r="AH143" i="8"/>
  <c r="AH129" i="8"/>
  <c r="AH83" i="8"/>
  <c r="AH142" i="8"/>
  <c r="AH128" i="8"/>
  <c r="AH82" i="8"/>
  <c r="AH141" i="8"/>
  <c r="AH127" i="8"/>
  <c r="AH81" i="8"/>
  <c r="AH140" i="8"/>
  <c r="AH126" i="8"/>
  <c r="AH80" i="8"/>
  <c r="AE46" i="13"/>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<sst xmlns="http://schemas.openxmlformats.org/spreadsheetml/2006/main" count="757" uniqueCount="65">
  <si>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</si>
  <si>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</si>
  <si>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</si>
  <si>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</si>
  <si>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</si>
  <si>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</si>
  <si>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</si>
  <si>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</si>
  <si>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</si>
  <si>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</si>
  <si>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</si>
  <si>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</si>
  <si>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</si>
  <si>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</si>
  <si>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</si>
  <si>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</si>
  <si>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</si>
  <si>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</si>
  <si>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</si>
  <si>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</si>
  <si>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</si>
  <si>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</si>
  <si>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</si>
  <si>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</si>
  <si>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</si>
  <si>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</si>
  <si>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</si>
  <si>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</si>
  <si>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</si>
  <si>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</si>
  <si>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</si>
  <si>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</si>
  <si>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</si>
  <si>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</si>
  <si>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</si>
  <si>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</si>
  <si>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</si>
  <si>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</si>
  <si>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</si>
  <si>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</si>
  <si>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</si>
  <si>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</si>
  <si>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</si>
  <si>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</si>
  <si>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</si>
  <si>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</si>
  <si>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</si>
  <si>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</si>
  <si>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</si>
  <si>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</si>
  <si>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</si>
  <si>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</si>
  <si>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</si>
  <si>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</si>
  <si>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</si>
  <si>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imports per capita in dollars, annual, 1995-2021</t>
  </si>
  <si>
    <t>Producto interno bruto (PIB) (1995- 2021 a precios actuales) millones de dólares</t>
  </si>
  <si>
    <t>..</t>
  </si>
  <si>
    <t xml:space="preserve"> </t>
  </si>
  <si>
    <t>Merchandise trade matrix – product groups, exports in thousands of dollars, annual, 1995-2021</t>
  </si>
  <si>
    <t>Merchandise trade matrix – product groups, imports in thousands of dollars, annual, 1995-2021</t>
  </si>
  <si>
    <t>.</t>
  </si>
  <si>
    <t>18,726,875</t>
  </si>
  <si>
    <t>Estadísticas de población Colombia- Argelia (1995-2021)</t>
  </si>
  <si>
    <t>Argelia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</si>
</sst>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 #,##0_-;\-* #,##0_-;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 numFmtId="173" formatCode="#,##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7">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43"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43"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164" fontId="5" fillId="0" borderId="0" applyFont="0" applyFill="0" applyBorder="0" applyAlignment="0" applyProtection="0"/>
    <xf numFmtId="0" fontId="26" fillId="0" borderId="0"/>
  </cellStyleXfs>
  <cellXfs count="256">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43"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164" fontId="0" fillId="0" borderId="19" xfId="9" applyFont="1" applyBorder="1"/>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172" fontId="0" fillId="0" borderId="0" xfId="0" applyNumberFormat="1" applyAlignment="1">
      <alignment horizontal="center"/>
    </xf>
    <xf numFmtId="3" fontId="0" fillId="0" borderId="0" xfId="0" applyNumberFormat="1" applyAlignment="1">
      <alignment horizontal="center"/>
    </xf>
    <xf numFmtId="173" fontId="1" fillId="2" borderId="12" xfId="0" applyNumberFormat="1" applyFont="1" applyFill="1" applyBorder="1" applyAlignment="1">
      <alignment horizontal="center"/>
    </xf>
    <xf numFmtId="173" fontId="0" fillId="4" borderId="13" xfId="0" applyNumberFormat="1" applyFill="1" applyBorder="1" applyAlignment="1">
      <alignment horizontal="center"/>
    </xf>
    <xf numFmtId="173" fontId="0" fillId="4" borderId="0" xfId="0" applyNumberFormat="1" applyFill="1" applyAlignment="1">
      <alignment horizontal="center"/>
    </xf>
    <xf numFmtId="173" fontId="0" fillId="4" borderId="14" xfId="0" applyNumberFormat="1" applyFill="1" applyBorder="1" applyAlignment="1">
      <alignment horizontal="center"/>
    </xf>
    <xf numFmtId="173" fontId="0" fillId="0" borderId="0" xfId="0" applyNumberFormat="1" applyAlignment="1">
      <alignment horizontal="center"/>
    </xf>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3" xfId="0" applyNumberFormat="1" applyBorder="1" applyAlignment="1">
      <alignment horizontal="center"/>
    </xf>
    <xf numFmtId="173" fontId="1" fillId="2" borderId="2" xfId="0" applyNumberFormat="1" applyFont="1" applyFill="1" applyBorder="1" applyAlignment="1">
      <alignment horizontal="center"/>
    </xf>
    <xf numFmtId="173" fontId="0" fillId="0" borderId="7" xfId="0" applyNumberFormat="1" applyBorder="1" applyAlignment="1">
      <alignment horizontal="center"/>
    </xf>
    <xf numFmtId="173" fontId="0" fillId="0" borderId="9" xfId="0" applyNumberFormat="1" applyBorder="1" applyAlignment="1">
      <alignment horizontal="center"/>
    </xf>
    <xf numFmtId="173" fontId="1" fillId="2" borderId="13" xfId="0" applyNumberFormat="1" applyFont="1" applyFill="1" applyBorder="1" applyAlignment="1">
      <alignment horizontal="center"/>
    </xf>
    <xf numFmtId="173" fontId="0" fillId="4" borderId="4" xfId="0" applyNumberFormat="1" applyFill="1" applyBorder="1" applyAlignment="1">
      <alignment horizontal="center"/>
    </xf>
    <xf numFmtId="173" fontId="0" fillId="4" borderId="7" xfId="0" applyNumberFormat="1" applyFill="1" applyBorder="1" applyAlignment="1">
      <alignment horizontal="center"/>
    </xf>
    <xf numFmtId="173" fontId="1" fillId="2" borderId="15" xfId="0" applyNumberFormat="1" applyFont="1" applyFill="1" applyBorder="1" applyAlignment="1">
      <alignment horizontal="center"/>
    </xf>
    <xf numFmtId="0" fontId="0" fillId="4" borderId="20" xfId="0" applyFill="1" applyBorder="1" applyAlignment="1">
      <alignment horizontal="center"/>
    </xf>
    <xf numFmtId="3" fontId="17" fillId="4" borderId="20" xfId="2" applyNumberFormat="1" applyFont="1" applyFill="1" applyBorder="1" applyAlignment="1">
      <alignment horizontal="center"/>
    </xf>
    <xf numFmtId="0" fontId="0" fillId="0" borderId="20" xfId="0" applyBorder="1" applyAlignment="1">
      <alignment horizontal="center"/>
    </xf>
    <xf numFmtId="3" fontId="0" fillId="0" borderId="20" xfId="0" applyNumberFormat="1" applyBorder="1" applyAlignment="1">
      <alignment horizontal="center"/>
    </xf>
    <xf numFmtId="3" fontId="17" fillId="0" borderId="20" xfId="2" applyNumberFormat="1" applyFont="1" applyBorder="1" applyAlignment="1">
      <alignment horizontal="center"/>
    </xf>
    <xf numFmtId="173" fontId="0" fillId="5" borderId="14" xfId="0" applyNumberFormat="1" applyFill="1" applyBorder="1" applyAlignment="1">
      <alignment horizontal="center"/>
    </xf>
    <xf numFmtId="173" fontId="0" fillId="5" borderId="0" xfId="0" applyNumberFormat="1" applyFill="1" applyAlignment="1">
      <alignment horizontal="center"/>
    </xf>
    <xf numFmtId="173" fontId="0" fillId="5" borderId="7" xfId="0" applyNumberFormat="1" applyFill="1" applyBorder="1" applyAlignment="1">
      <alignment horizontal="center"/>
    </xf>
    <xf numFmtId="173" fontId="0" fillId="6" borderId="14" xfId="0" applyNumberFormat="1" applyFill="1" applyBorder="1" applyAlignment="1">
      <alignment horizontal="center"/>
    </xf>
    <xf numFmtId="173" fontId="0" fillId="6" borderId="0" xfId="0" applyNumberFormat="1" applyFill="1" applyAlignment="1">
      <alignment horizontal="center"/>
    </xf>
    <xf numFmtId="173" fontId="0" fillId="6" borderId="4" xfId="0" applyNumberFormat="1" applyFill="1" applyBorder="1" applyAlignment="1">
      <alignment horizontal="center"/>
    </xf>
    <xf numFmtId="173" fontId="0" fillId="6" borderId="13" xfId="0" applyNumberFormat="1" applyFill="1" applyBorder="1" applyAlignment="1">
      <alignment horizontal="center"/>
    </xf>
    <xf numFmtId="173" fontId="0" fillId="6" borderId="5" xfId="0" applyNumberFormat="1" applyFill="1" applyBorder="1" applyAlignment="1">
      <alignment horizontal="center"/>
    </xf>
    <xf numFmtId="0" fontId="0" fillId="6" borderId="0" xfId="0" applyFill="1"/>
    <xf numFmtId="173" fontId="0" fillId="6" borderId="7" xfId="0" applyNumberFormat="1" applyFill="1" applyBorder="1" applyAlignment="1">
      <alignment horizontal="center"/>
    </xf>
    <xf numFmtId="0" fontId="0" fillId="6" borderId="7" xfId="0" applyFill="1" applyBorder="1" applyAlignment="1">
      <alignment horizontal="left"/>
    </xf>
    <xf numFmtId="0" fontId="0" fillId="6" borderId="8" xfId="0" applyFill="1" applyBorder="1" applyAlignment="1">
      <alignment horizontal="left"/>
    </xf>
    <xf numFmtId="39" fontId="0" fillId="6" borderId="14" xfId="0" applyNumberFormat="1" applyFill="1" applyBorder="1" applyAlignment="1">
      <alignment horizontal="left"/>
    </xf>
    <xf numFmtId="0" fontId="0" fillId="5" borderId="0" xfId="0" applyFill="1"/>
    <xf numFmtId="3" fontId="17" fillId="5" borderId="15" xfId="2" applyNumberFormat="1" applyFont="1" applyFill="1" applyBorder="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5" borderId="7" xfId="0" applyFill="1" applyBorder="1" applyAlignment="1">
      <alignment horizontal="left"/>
    </xf>
    <xf numFmtId="0" fontId="0" fillId="5" borderId="8" xfId="0"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6" borderId="7" xfId="0" applyFill="1" applyBorder="1" applyAlignment="1">
      <alignment horizontal="left"/>
    </xf>
    <xf numFmtId="0" fontId="0" fillId="6" borderId="0" xfId="0" applyFill="1" applyAlignment="1">
      <alignment horizontal="left"/>
    </xf>
    <xf numFmtId="0" fontId="0" fillId="6" borderId="8" xfId="0" applyFill="1" applyBorder="1" applyAlignment="1">
      <alignment horizontal="left"/>
    </xf>
    <xf numFmtId="0" fontId="1" fillId="2" borderId="2" xfId="0" applyFont="1"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0" fillId="6" borderId="6"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xf>
    <xf numFmtId="0" fontId="8" fillId="0" borderId="0" xfId="0" applyFont="1" applyBorder="1" applyAlignment="1">
      <alignment horizontal="left"/>
    </xf>
    <xf numFmtId="0" fontId="18" fillId="0" borderId="0" xfId="0" applyFont="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4" borderId="0" xfId="0" applyFill="1" applyAlignment="1">
      <alignment horizontal="left"/>
    </xf>
    <xf numFmtId="0" fontId="0" fillId="0" borderId="3" xfId="0" applyBorder="1" applyAlignment="1">
      <alignment horizontal="left"/>
    </xf>
    <xf numFmtId="0" fontId="4" fillId="0" borderId="0" xfId="0" applyFont="1" applyAlignment="1">
      <alignment horizontal="center" vertical="center"/>
    </xf>
    <xf numFmtId="0" fontId="0" fillId="4" borderId="5" xfId="0" applyFill="1" applyBorder="1" applyAlignment="1">
      <alignment horizontal="left"/>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cellXfs>
  <cellStyles count="11">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Normal 4" xfId="10"/>
    <cellStyle name="Porcentaje" xfId="3" builtinId="5"/>
    <cellStyle name="Porcentual 2" xfId="7"/>
  </cellStyles>
  <dxfs count="0"/>
  <tableStyles count="0" defaultTableStyle="TableStyleMedium2" defaultPivotStyle="PivotStyleLight16"/>
  <colors>
    <mruColors>
      <color rgb="FFF2F2F2"/>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Argelia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Argelia: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Argelia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Argelia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Argelia</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5"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Argelia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Argelia: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Argelia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Argelia</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Argelia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5" Type="http://schemas.openxmlformats.org/officeDocument/2006/relationships/hyperlink" Target="https://pt.wikipedia.org/wiki/Arg%C3%A9lia" TargetMode="Externa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xmlns=""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xmlns=""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xmlns=""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xmlns=""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262760</xdr:colOff>
      <xdr:row>23</xdr:row>
      <xdr:rowOff>38100</xdr:rowOff>
    </xdr:from>
    <xdr:to>
      <xdr:col>2</xdr:col>
      <xdr:colOff>153277</xdr:colOff>
      <xdr:row>28</xdr:row>
      <xdr:rowOff>34451</xdr:rowOff>
    </xdr:to>
    <xdr:pic>
      <xdr:nvPicPr>
        <xdr:cNvPr id="9" name="Imagen 8">
          <a:extLst>
            <a:ext uri="{FF2B5EF4-FFF2-40B4-BE49-F238E27FC236}">
              <a16:creationId xmlns:a16="http://schemas.microsoft.com/office/drawing/2014/main" xmlns="" id="{2F13FDEC-1A82-4BE8-96F9-8B89274873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837473B0-CC2E-450A-ABE3-18F120FF3D39}">
              <a1611:picAttrSrcUrl xmlns:a1611="http://schemas.microsoft.com/office/drawing/2016/11/main" xmlns="" r:id="rId5"/>
            </a:ext>
          </a:extLst>
        </a:blip>
        <a:stretch>
          <a:fillRect/>
        </a:stretch>
      </xdr:blipFill>
      <xdr:spPr>
        <a:xfrm flipV="1">
          <a:off x="262760" y="4318876"/>
          <a:ext cx="1423276" cy="9269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xmlns=""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xmlns=""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xmlns=""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xmlns=""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xmlns=""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xmlns=""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xmlns=""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xmlns=""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xmlns=""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xmlns=""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xmlns=""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xmlns=""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xmlns=""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xmlns=""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xmlns=""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xmlns=""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xmlns=""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xmlns=""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xmlns=""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xmlns=""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xmlns=""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xmlns=""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xmlns=""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xmlns=""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xmlns=""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xmlns=""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xmlns=""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xmlns=""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xmlns=""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xmlns=""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xmlns=""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xmlns=""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xmlns=""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xmlns=""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xmlns=""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xmlns=""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xmlns=""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xmlns=""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xmlns=""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xmlns=""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xmlns=""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xmlns=""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xmlns=""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xmlns=""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xmlns=""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xmlns=""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xmlns=""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xmlns=""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xmlns=""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xmlns=""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xmlns=""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xmlns=""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xmlns=""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xmlns=""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xmlns=""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xmlns=""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xmlns=""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xmlns=""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xmlns=""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xmlns=""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xmlns=""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xmlns=""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xmlns=""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xmlns=""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xmlns=""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xmlns=""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xmlns=""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xmlns=""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xmlns=""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xmlns=""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xmlns=""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xmlns=""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xmlns=""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xmlns=""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xmlns=""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xmlns=""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xmlns=""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xmlns=""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xmlns=""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xmlns=""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xmlns=""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xmlns=""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xmlns=""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xmlns=""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xmlns=""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xmlns=""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607868</xdr:colOff>
      <xdr:row>4</xdr:row>
      <xdr:rowOff>161925</xdr:rowOff>
    </xdr:to>
    <xdr:pic>
      <xdr:nvPicPr>
        <xdr:cNvPr id="3" name="2 Imagen" descr="Resultado de imagen para LISTA ">
          <a:extLst>
            <a:ext uri="{FF2B5EF4-FFF2-40B4-BE49-F238E27FC236}">
              <a16:creationId xmlns:a16="http://schemas.microsoft.com/office/drawing/2014/main" xmlns=""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445943</xdr:colOff>
      <xdr:row>5</xdr:row>
      <xdr:rowOff>45514</xdr:rowOff>
    </xdr:to>
    <xdr:pic>
      <xdr:nvPicPr>
        <xdr:cNvPr id="4" name="3 Imagen" descr="Resultado de imagen para LISTA ">
          <a:extLst>
            <a:ext uri="{FF2B5EF4-FFF2-40B4-BE49-F238E27FC236}">
              <a16:creationId xmlns:a16="http://schemas.microsoft.com/office/drawing/2014/main" xmlns=""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xmlns=""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xmlns=""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xmlns=""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xmlns=""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xmlns=""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792307</xdr:colOff>
      <xdr:row>23</xdr:row>
      <xdr:rowOff>9524</xdr:rowOff>
    </xdr:to>
    <xdr:pic>
      <xdr:nvPicPr>
        <xdr:cNvPr id="14" name="13 Imagen" descr="Resultado de imagen para estadisticas icono png">
          <a:extLst>
            <a:ext uri="{FF2B5EF4-FFF2-40B4-BE49-F238E27FC236}">
              <a16:creationId xmlns:a16="http://schemas.microsoft.com/office/drawing/2014/main" xmlns=""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307398</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xmlns=""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xmlns=""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xmlns=""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xmlns=""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xmlns=""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xmlns=""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xmlns=""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xmlns=""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180975</xdr:colOff>
      <xdr:row>4</xdr:row>
      <xdr:rowOff>161925</xdr:rowOff>
    </xdr:to>
    <xdr:pic>
      <xdr:nvPicPr>
        <xdr:cNvPr id="4" name="3 Imagen" descr="Resultado de imagen para LISTA ">
          <a:extLst>
            <a:ext uri="{FF2B5EF4-FFF2-40B4-BE49-F238E27FC236}">
              <a16:creationId xmlns:a16="http://schemas.microsoft.com/office/drawing/2014/main" xmlns=""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609600</xdr:colOff>
      <xdr:row>5</xdr:row>
      <xdr:rowOff>45514</xdr:rowOff>
    </xdr:to>
    <xdr:pic>
      <xdr:nvPicPr>
        <xdr:cNvPr id="5" name="4 Imagen" descr="Resultado de imagen para LISTA ">
          <a:extLst>
            <a:ext uri="{FF2B5EF4-FFF2-40B4-BE49-F238E27FC236}">
              <a16:creationId xmlns:a16="http://schemas.microsoft.com/office/drawing/2014/main" xmlns=""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xmlns=""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xmlns=""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xmlns=""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xmlns=""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xmlns=""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400050</xdr:colOff>
      <xdr:row>23</xdr:row>
      <xdr:rowOff>9524</xdr:rowOff>
    </xdr:to>
    <xdr:pic>
      <xdr:nvPicPr>
        <xdr:cNvPr id="11" name="10 Imagen" descr="Resultado de imagen para estadisticas icono png">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638176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xmlns=""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xmlns=""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xmlns=""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xmlns=""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xmlns=""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xmlns=""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xmlns=""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xmlns=""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xmlns=""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xmlns=""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xmlns=""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xmlns=""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xmlns=""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xmlns=""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xmlns=""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xmlns=""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xmlns=""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xmlns=""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xmlns=""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xmlns=""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xmlns=""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xmlns=""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xmlns=""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304800</xdr:colOff>
      <xdr:row>4</xdr:row>
      <xdr:rowOff>171449</xdr:rowOff>
    </xdr:to>
    <xdr:pic>
      <xdr:nvPicPr>
        <xdr:cNvPr id="4" name="3 Imagen" descr="Resultado de imagen para LISTA ">
          <a:extLst>
            <a:ext uri="{FF2B5EF4-FFF2-40B4-BE49-F238E27FC236}">
              <a16:creationId xmlns:a16="http://schemas.microsoft.com/office/drawing/2014/main" xmlns=""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335757</xdr:colOff>
      <xdr:row>5</xdr:row>
      <xdr:rowOff>45514</xdr:rowOff>
    </xdr:to>
    <xdr:pic>
      <xdr:nvPicPr>
        <xdr:cNvPr id="5" name="4 Imagen" descr="Resultado de imagen para LISTA ">
          <a:extLst>
            <a:ext uri="{FF2B5EF4-FFF2-40B4-BE49-F238E27FC236}">
              <a16:creationId xmlns:a16="http://schemas.microsoft.com/office/drawing/2014/main" xmlns=""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xmlns=""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xmlns=""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xmlns=""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xmlns=""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xmlns=""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171450</xdr:colOff>
      <xdr:row>23</xdr:row>
      <xdr:rowOff>9524</xdr:rowOff>
    </xdr:to>
    <xdr:pic>
      <xdr:nvPicPr>
        <xdr:cNvPr id="11" name="10 Imagen" descr="Resultado de imagen para estadisticas icono png">
          <a:extLst>
            <a:ext uri="{FF2B5EF4-FFF2-40B4-BE49-F238E27FC236}">
              <a16:creationId xmlns:a16="http://schemas.microsoft.com/office/drawing/2014/main" xmlns=""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xmlns=""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xmlns=""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xmlns=""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xmlns=""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988218</xdr:colOff>
      <xdr:row>14</xdr:row>
      <xdr:rowOff>105706</xdr:rowOff>
    </xdr:to>
    <xdr:pic>
      <xdr:nvPicPr>
        <xdr:cNvPr id="18" name="17 Imagen">
          <a:extLst>
            <a:ext uri="{FF2B5EF4-FFF2-40B4-BE49-F238E27FC236}">
              <a16:creationId xmlns:a16="http://schemas.microsoft.com/office/drawing/2014/main" xmlns=""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xmlns=""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xmlns=""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xmlns=""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xmlns=""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xmlns=""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xmlns=""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xmlns=""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xmlns=""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xmlns=""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xmlns=""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xmlns=""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xmlns=""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xmlns=""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xmlns=""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xmlns=""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xmlns=""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xmlns=""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xmlns=""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xmlns=""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xmlns=""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xmlns=""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xmlns=""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xmlns=""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xmlns=""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xmlns=""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xmlns=""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xmlns=""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xmlns=""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xmlns=""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xmlns=""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xmlns=""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xmlns=""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xmlns=""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xmlns=""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xmlns=""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xmlns=""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xmlns=""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xmlns=""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xmlns=""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xmlns=""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xmlns=""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xmlns=""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xmlns=""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xmlns=""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xmlns=""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xmlns=""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xmlns=""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xmlns=""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F68"/>
  <sheetViews>
    <sheetView showGridLines="0" topLeftCell="A47" workbookViewId="0">
      <selection activeCell="Z71" sqref="Z71"/>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45"/>
      <c r="G3" s="245"/>
      <c r="H3" s="245"/>
      <c r="I3" s="245"/>
      <c r="J3" s="245"/>
    </row>
    <row r="6" spans="2:15" x14ac:dyDescent="0.25">
      <c r="L6" s="226" t="s">
        <v>12</v>
      </c>
      <c r="M6" s="227"/>
      <c r="N6" s="227"/>
      <c r="O6" s="227"/>
    </row>
    <row r="7" spans="2:15" x14ac:dyDescent="0.25">
      <c r="B7" s="199" t="s">
        <v>44</v>
      </c>
      <c r="C7" s="214"/>
      <c r="D7" s="214"/>
      <c r="E7" s="214"/>
      <c r="L7" s="227"/>
      <c r="M7" s="227"/>
      <c r="N7" s="227"/>
      <c r="O7" s="227"/>
    </row>
    <row r="8" spans="2:15" x14ac:dyDescent="0.25">
      <c r="B8" s="214"/>
      <c r="C8" s="214"/>
      <c r="D8" s="214"/>
      <c r="E8" s="214"/>
      <c r="L8" s="227"/>
      <c r="M8" s="227"/>
      <c r="N8" s="227"/>
      <c r="O8" s="227"/>
    </row>
    <row r="9" spans="2:15" x14ac:dyDescent="0.25">
      <c r="B9" s="214"/>
      <c r="C9" s="214"/>
      <c r="D9" s="214"/>
      <c r="E9" s="214"/>
      <c r="L9" s="227"/>
      <c r="M9" s="227"/>
      <c r="N9" s="227"/>
      <c r="O9" s="227"/>
    </row>
    <row r="10" spans="2:15" x14ac:dyDescent="0.25">
      <c r="B10" s="214"/>
      <c r="C10" s="214"/>
      <c r="D10" s="214"/>
      <c r="E10" s="214"/>
      <c r="L10" s="227"/>
      <c r="M10" s="227"/>
      <c r="N10" s="227"/>
      <c r="O10" s="227"/>
    </row>
    <row r="11" spans="2:15" x14ac:dyDescent="0.25">
      <c r="B11" s="214"/>
      <c r="C11" s="214"/>
      <c r="D11" s="214"/>
      <c r="E11" s="214"/>
      <c r="L11" s="227"/>
      <c r="M11" s="227"/>
      <c r="N11" s="227"/>
      <c r="O11" s="227"/>
    </row>
    <row r="12" spans="2:15" x14ac:dyDescent="0.25">
      <c r="B12" s="214"/>
      <c r="C12" s="214"/>
      <c r="D12" s="214"/>
      <c r="E12" s="214"/>
      <c r="L12" s="227"/>
      <c r="M12" s="227"/>
      <c r="N12" s="227"/>
      <c r="O12" s="227"/>
    </row>
    <row r="13" spans="2:15" x14ac:dyDescent="0.25">
      <c r="B13" s="214"/>
      <c r="C13" s="214"/>
      <c r="D13" s="214"/>
      <c r="E13" s="214"/>
      <c r="L13" s="227"/>
      <c r="M13" s="227"/>
      <c r="N13" s="227"/>
      <c r="O13" s="227"/>
    </row>
    <row r="14" spans="2:15" x14ac:dyDescent="0.25">
      <c r="B14" s="214"/>
      <c r="C14" s="214"/>
      <c r="D14" s="214"/>
      <c r="E14" s="214"/>
      <c r="L14" s="227"/>
      <c r="M14" s="227"/>
      <c r="N14" s="227"/>
      <c r="O14" s="227"/>
    </row>
    <row r="15" spans="2:15" ht="18.75" customHeight="1" x14ac:dyDescent="0.25">
      <c r="B15" s="214"/>
      <c r="C15" s="214"/>
      <c r="D15" s="214"/>
      <c r="E15" s="214"/>
      <c r="L15" s="227"/>
      <c r="M15" s="227"/>
      <c r="N15" s="227"/>
      <c r="O15" s="227"/>
    </row>
    <row r="16" spans="2:15" x14ac:dyDescent="0.25">
      <c r="C16" s="200" t="s">
        <v>3</v>
      </c>
      <c r="D16" s="200"/>
      <c r="E16" s="200"/>
      <c r="G16" s="200" t="s">
        <v>3</v>
      </c>
      <c r="H16" s="200"/>
      <c r="I16" s="200"/>
      <c r="L16" s="200" t="s">
        <v>3</v>
      </c>
      <c r="M16" s="200"/>
      <c r="N16" s="200"/>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204" t="s">
        <v>16</v>
      </c>
      <c r="E44" s="246"/>
      <c r="F44" s="135" t="e">
        <f>+(A!D47-B!E47)/(I!F76+H!F58)</f>
        <v>#VALUE!</v>
      </c>
      <c r="G44" s="136" t="e">
        <f>+(A!E47-B!F47)/(I!G76+H!G58)</f>
        <v>#VALUE!</v>
      </c>
      <c r="H44" s="137" t="e">
        <f>+(A!F47-B!G47)/(I!H76+H!H58)</f>
        <v>#VALUE!</v>
      </c>
      <c r="I44" s="136" t="e">
        <f>+(A!G47-B!H47)/(I!I76+H!I58)</f>
        <v>#VALUE!</v>
      </c>
      <c r="J44" s="137" t="e">
        <f>+(A!H47-B!I47)/(I!J76+H!J58)</f>
        <v>#VALUE!</v>
      </c>
      <c r="K44" s="136" t="e">
        <f>+(A!I47-B!J47)/(I!K76+H!K58)</f>
        <v>#VALUE!</v>
      </c>
      <c r="L44" s="137" t="e">
        <f>+(A!#REF!-B!K47)/(I!L76+H!L58)</f>
        <v>#REF!</v>
      </c>
      <c r="M44" s="136" t="e">
        <f>+(A!K47-B!L47)/(I!M76+H!M58)</f>
        <v>#VALUE!</v>
      </c>
      <c r="N44" s="137" t="e">
        <f>+(A!L47-B!M47)/(I!N76+H!N58)</f>
        <v>#VALUE!</v>
      </c>
      <c r="O44" s="136" t="e">
        <f>+(A!M47-B!N47)/(I!O76+H!O58)</f>
        <v>#VALUE!</v>
      </c>
      <c r="P44" s="137" t="e">
        <f>+(A!N47-B!O47)/(I!P76+H!P58)</f>
        <v>#VALUE!</v>
      </c>
      <c r="Q44" s="136" t="e">
        <f>+(A!O47-B!P47)/(I!Q76+H!Q58)</f>
        <v>#VALUE!</v>
      </c>
      <c r="R44" s="137" t="e">
        <f>+(A!P47-B!Q47)/(I!R76+H!R58)</f>
        <v>#VALUE!</v>
      </c>
      <c r="S44" s="136" t="e">
        <f>+(A!Q47-B!R47)/(I!S76+H!S58)</f>
        <v>#VALUE!</v>
      </c>
      <c r="T44" s="137" t="e">
        <f>+(A!R47-B!S47)/(I!T76+H!T58)</f>
        <v>#VALUE!</v>
      </c>
      <c r="U44" s="136" t="e">
        <f>+(A!S47-B!T47)/(I!U76+H!U58)</f>
        <v>#VALUE!</v>
      </c>
      <c r="V44" s="137" t="e">
        <f>+(A!T47-B!U47)/(I!V76+H!V58)</f>
        <v>#VALUE!</v>
      </c>
      <c r="W44" s="136" t="e">
        <f>+(A!U47-B!V47)/(I!W76+H!W58)</f>
        <v>#VALUE!</v>
      </c>
      <c r="X44" s="137" t="e">
        <f>+(A!V47-B!W47)/(I!X76+H!X58)</f>
        <v>#VALUE!</v>
      </c>
      <c r="Y44" s="136" t="e">
        <f>+(A!W47-B!X47)/(I!Y76+H!Y58)</f>
        <v>#VALUE!</v>
      </c>
      <c r="Z44" s="137" t="e">
        <f>+(A!X47-B!Y47)/(I!Z76+H!Z58)</f>
        <v>#VALUE!</v>
      </c>
      <c r="AA44" s="136" t="e">
        <f>+(A!Y47-B!Z47)/(I!AA76+H!AA58)</f>
        <v>#VALUE!</v>
      </c>
      <c r="AB44" s="136" t="e">
        <f>+(A!Z47-B!AA47)/(I!AB76+H!AB58)</f>
        <v>#VALUE!</v>
      </c>
      <c r="AC44" s="136" t="e">
        <f>+(A!AA47-B!AB47)/(I!AC76+H!AC58)</f>
        <v>#VALUE!</v>
      </c>
      <c r="AD44" s="136" t="e">
        <f>+(A!AB47-B!AC47)/(I!AD76+H!AD58)</f>
        <v>#VALUE!</v>
      </c>
      <c r="AE44" s="136" t="e">
        <f>+(A!AC47-B!AD47)/(I!AE76+H!AE58)</f>
        <v>#VALUE!</v>
      </c>
      <c r="AF44" s="136">
        <f>+(A!AD47-B!AE47)/(I!AF76+H!AF58)</f>
        <v>4.2796021098155966E-5</v>
      </c>
    </row>
    <row r="45" spans="4:32" x14ac:dyDescent="0.25">
      <c r="D45" s="208" t="s">
        <v>17</v>
      </c>
      <c r="E45" s="218"/>
      <c r="F45" s="138" t="e">
        <f>+(A!D48-B!E48)/(I!F77+H!F59)</f>
        <v>#VALUE!</v>
      </c>
      <c r="G45" s="139" t="e">
        <f>+(A!E48-B!F48)/(I!G77+H!G59)</f>
        <v>#VALUE!</v>
      </c>
      <c r="H45" s="140" t="e">
        <f>+(A!F48-B!G48)/(I!H77+H!H59)</f>
        <v>#VALUE!</v>
      </c>
      <c r="I45" s="139" t="e">
        <f>+(A!G48-B!H48)/(I!I77+H!I59)</f>
        <v>#VALUE!</v>
      </c>
      <c r="J45" s="140" t="e">
        <f>+(A!H48-B!I48)/(I!J77+H!J59)</f>
        <v>#VALUE!</v>
      </c>
      <c r="K45" s="139" t="e">
        <f>+(A!I48-B!J48)/(I!K77+H!K59)</f>
        <v>#VALUE!</v>
      </c>
      <c r="L45" s="140">
        <f>+(A!J47-B!K48)/(I!L77+H!L59)</f>
        <v>2.2555954733878431E-4</v>
      </c>
      <c r="M45" s="139" t="e">
        <f>+(A!K48-B!L48)/(I!M77+H!M59)</f>
        <v>#VALUE!</v>
      </c>
      <c r="N45" s="140" t="e">
        <f>+(A!L48-B!M48)/(I!N77+H!N59)</f>
        <v>#VALUE!</v>
      </c>
      <c r="O45" s="139" t="e">
        <f>+(A!M48-B!N48)/(I!O77+H!O59)</f>
        <v>#VALUE!</v>
      </c>
      <c r="P45" s="140" t="e">
        <f>+(A!N48-B!O48)/(I!P77+H!P59)</f>
        <v>#VALUE!</v>
      </c>
      <c r="Q45" s="139" t="e">
        <f>+(A!O48-B!P48)/(I!Q77+H!Q59)</f>
        <v>#VALUE!</v>
      </c>
      <c r="R45" s="140" t="e">
        <f>+(A!P48-B!Q48)/(I!R77+H!R59)</f>
        <v>#VALUE!</v>
      </c>
      <c r="S45" s="139" t="e">
        <f>+(A!Q48-B!R48)/(I!S77+H!S59)</f>
        <v>#VALUE!</v>
      </c>
      <c r="T45" s="140" t="e">
        <f>+(A!R48-B!S48)/(I!T77+H!T59)</f>
        <v>#VALUE!</v>
      </c>
      <c r="U45" s="139" t="e">
        <f>+(A!S48-B!T48)/(I!U77+H!U59)</f>
        <v>#VALUE!</v>
      </c>
      <c r="V45" s="140" t="e">
        <f>+(A!T48-B!U48)/(I!V77+H!V59)</f>
        <v>#VALUE!</v>
      </c>
      <c r="W45" s="139" t="e">
        <f>+(A!U48-B!V48)/(I!W77+H!W59)</f>
        <v>#VALUE!</v>
      </c>
      <c r="X45" s="140" t="e">
        <f>+(A!V48-B!W48)/(I!X77+H!X59)</f>
        <v>#VALUE!</v>
      </c>
      <c r="Y45" s="139" t="e">
        <f>+(A!W48-B!X48)/(I!Y77+H!Y59)</f>
        <v>#VALUE!</v>
      </c>
      <c r="Z45" s="140" t="e">
        <f>+(A!X48-B!Y48)/(I!Z77+H!Z59)</f>
        <v>#VALUE!</v>
      </c>
      <c r="AA45" s="139" t="e">
        <f>+(A!Y48-B!Z48)/(I!AA77+H!AA59)</f>
        <v>#VALUE!</v>
      </c>
      <c r="AB45" s="139" t="e">
        <f>+(A!Z48-B!AA48)/(I!AB77+H!AB59)</f>
        <v>#VALUE!</v>
      </c>
      <c r="AC45" s="139" t="e">
        <f>+(A!AA48-B!AB48)/(I!AC77+H!AC59)</f>
        <v>#VALUE!</v>
      </c>
      <c r="AD45" s="139" t="e">
        <f>+(A!AB48-B!AC48)/(I!AD77+H!AD59)</f>
        <v>#VALUE!</v>
      </c>
      <c r="AE45" s="139" t="e">
        <f>+(A!AC48-B!AD48)/(I!AE77+H!AE59)</f>
        <v>#VALUE!</v>
      </c>
      <c r="AF45" s="139" t="e">
        <f>+(A!AD48-B!AE48)/(I!AF77+H!AF59)</f>
        <v>#VALUE!</v>
      </c>
    </row>
    <row r="46" spans="4:32" x14ac:dyDescent="0.25">
      <c r="D46" s="197" t="s">
        <v>18</v>
      </c>
      <c r="E46" s="243"/>
      <c r="F46" s="138" t="e">
        <f>+(A!D49-B!E49)/(I!F78+H!F60)</f>
        <v>#VALUE!</v>
      </c>
      <c r="G46" s="139" t="e">
        <f>+(A!E49-B!F49)/(I!G78+H!G60)</f>
        <v>#VALUE!</v>
      </c>
      <c r="H46" s="140" t="e">
        <f>+(A!F49-B!G49)/(I!H78+H!H60)</f>
        <v>#VALUE!</v>
      </c>
      <c r="I46" s="139" t="e">
        <f>+(A!G49-B!H49)/(I!I78+H!I60)</f>
        <v>#VALUE!</v>
      </c>
      <c r="J46" s="140" t="e">
        <f>+(A!H49-B!I49)/(I!J78+H!J60)</f>
        <v>#VALUE!</v>
      </c>
      <c r="K46" s="139" t="e">
        <f>+(A!I49-B!J49)/(I!K78+H!K60)</f>
        <v>#VALUE!</v>
      </c>
      <c r="L46" s="140" t="e">
        <f>+(A!J48-B!K49)/(I!L78+H!L60)</f>
        <v>#VALUE!</v>
      </c>
      <c r="M46" s="139" t="e">
        <f>+(A!K49-B!L49)/(I!M78+H!M60)</f>
        <v>#VALUE!</v>
      </c>
      <c r="N46" s="140" t="e">
        <f>+(A!L49-B!M49)/(I!N78+H!N60)</f>
        <v>#VALUE!</v>
      </c>
      <c r="O46" s="139" t="e">
        <f>+(A!M49-B!N49)/(I!O78+H!O60)</f>
        <v>#VALUE!</v>
      </c>
      <c r="P46" s="140" t="e">
        <f>+(A!N49-B!O49)/(I!P78+H!P60)</f>
        <v>#VALUE!</v>
      </c>
      <c r="Q46" s="139" t="e">
        <f>+(A!O49-B!P49)/(I!Q78+H!Q60)</f>
        <v>#VALUE!</v>
      </c>
      <c r="R46" s="140" t="e">
        <f>+(A!P49-B!Q49)/(I!R78+H!R60)</f>
        <v>#VALUE!</v>
      </c>
      <c r="S46" s="139" t="e">
        <f>+(A!Q49-B!R49)/(I!S78+H!S60)</f>
        <v>#VALUE!</v>
      </c>
      <c r="T46" s="140" t="e">
        <f>+(A!R49-B!S49)/(I!T78+H!T60)</f>
        <v>#VALUE!</v>
      </c>
      <c r="U46" s="139" t="e">
        <f>+(A!S49-B!T49)/(I!U78+H!U60)</f>
        <v>#VALUE!</v>
      </c>
      <c r="V46" s="140" t="e">
        <f>+(A!T49-B!U49)/(I!V78+H!V60)</f>
        <v>#VALUE!</v>
      </c>
      <c r="W46" s="139" t="e">
        <f>+(A!U49-B!V49)/(I!W78+H!W60)</f>
        <v>#VALUE!</v>
      </c>
      <c r="X46" s="140" t="e">
        <f>+(A!V49-B!W49)/(I!X78+H!X60)</f>
        <v>#VALUE!</v>
      </c>
      <c r="Y46" s="139" t="e">
        <f>+(A!W49-B!X49)/(I!Y78+H!Y60)</f>
        <v>#VALUE!</v>
      </c>
      <c r="Z46" s="140" t="e">
        <f>+(A!X49-B!Y49)/(I!Z78+H!Z60)</f>
        <v>#VALUE!</v>
      </c>
      <c r="AA46" s="139" t="e">
        <f>+(A!Y49-B!Z49)/(I!AA78+H!AA60)</f>
        <v>#VALUE!</v>
      </c>
      <c r="AB46" s="139" t="e">
        <f>+(A!Z49-B!AA49)/(I!AB78+H!AB60)</f>
        <v>#VALUE!</v>
      </c>
      <c r="AC46" s="139" t="e">
        <f>+(A!AA49-B!AB49)/(I!AC78+H!AC60)</f>
        <v>#VALUE!</v>
      </c>
      <c r="AD46" s="139" t="e">
        <f>+(A!AB49-B!AC49)/(I!AD78+H!AD60)</f>
        <v>#VALUE!</v>
      </c>
      <c r="AE46" s="139" t="e">
        <f>+(A!AC49-B!AD49)/(I!AE78+H!AE60)</f>
        <v>#VALUE!</v>
      </c>
      <c r="AF46" s="139" t="e">
        <f>+(A!AD49-B!AE49)/(I!AF78+H!AF60)</f>
        <v>#VALUE!</v>
      </c>
    </row>
    <row r="47" spans="4:32" x14ac:dyDescent="0.25">
      <c r="D47" s="208" t="s">
        <v>19</v>
      </c>
      <c r="E47" s="218"/>
      <c r="F47" s="138" t="e">
        <f>+(A!D50-B!E50)/(I!F79+H!F61)</f>
        <v>#VALUE!</v>
      </c>
      <c r="G47" s="139" t="e">
        <f>+(A!E50-B!F50)/(I!G79+H!G61)</f>
        <v>#VALUE!</v>
      </c>
      <c r="H47" s="140" t="e">
        <f>+(A!F50-B!G50)/(I!H79+H!H61)</f>
        <v>#VALUE!</v>
      </c>
      <c r="I47" s="139" t="e">
        <f>+(A!G50-B!H50)/(I!I79+H!I61)</f>
        <v>#VALUE!</v>
      </c>
      <c r="J47" s="140" t="e">
        <f>+(A!H50-B!I50)/(I!J79+H!J61)</f>
        <v>#VALUE!</v>
      </c>
      <c r="K47" s="139" t="e">
        <f>+(A!I50-B!J50)/(I!K79+H!K61)</f>
        <v>#VALUE!</v>
      </c>
      <c r="L47" s="140" t="e">
        <f>+(A!J49-B!K50)/(I!L79+H!L61)</f>
        <v>#VALUE!</v>
      </c>
      <c r="M47" s="139" t="e">
        <f>+(A!K50-B!L50)/(I!M79+H!M61)</f>
        <v>#VALUE!</v>
      </c>
      <c r="N47" s="140" t="e">
        <f>+(A!L50-B!M50)/(I!N79+H!N61)</f>
        <v>#VALUE!</v>
      </c>
      <c r="O47" s="139" t="e">
        <f>+(A!M50-B!N50)/(I!O79+H!O61)</f>
        <v>#VALUE!</v>
      </c>
      <c r="P47" s="140" t="e">
        <f>+(A!N50-B!O50)/(I!P79+H!P61)</f>
        <v>#VALUE!</v>
      </c>
      <c r="Q47" s="139" t="e">
        <f>+(A!O50-B!P50)/(I!Q79+H!Q61)</f>
        <v>#VALUE!</v>
      </c>
      <c r="R47" s="140" t="e">
        <f>+(A!P50-B!Q50)/(I!R79+H!R61)</f>
        <v>#VALUE!</v>
      </c>
      <c r="S47" s="139" t="e">
        <f>+(A!Q50-B!R50)/(I!S79+H!S61)</f>
        <v>#VALUE!</v>
      </c>
      <c r="T47" s="140" t="e">
        <f>+(A!R50-B!S50)/(I!T79+H!T61)</f>
        <v>#VALUE!</v>
      </c>
      <c r="U47" s="139" t="e">
        <f>+(A!S50-B!T50)/(I!U79+H!U61)</f>
        <v>#VALUE!</v>
      </c>
      <c r="V47" s="140" t="e">
        <f>+(A!T50-B!U50)/(I!V79+H!V61)</f>
        <v>#VALUE!</v>
      </c>
      <c r="W47" s="139" t="e">
        <f>+(A!U50-B!V50)/(I!W79+H!W61)</f>
        <v>#VALUE!</v>
      </c>
      <c r="X47" s="140" t="e">
        <f>+(A!V50-B!W50)/(I!X79+H!X61)</f>
        <v>#VALUE!</v>
      </c>
      <c r="Y47" s="139" t="e">
        <f>+(A!W50-B!X50)/(I!Y79+H!Y61)</f>
        <v>#VALUE!</v>
      </c>
      <c r="Z47" s="140" t="e">
        <f>+(A!X50-B!Y50)/(I!Z79+H!Z61)</f>
        <v>#VALUE!</v>
      </c>
      <c r="AA47" s="139" t="e">
        <f>+(A!Y50-B!Z50)/(I!AA79+H!AA61)</f>
        <v>#VALUE!</v>
      </c>
      <c r="AB47" s="139" t="e">
        <f>+(A!Z50-B!AA50)/(I!AB79+H!AB61)</f>
        <v>#VALUE!</v>
      </c>
      <c r="AC47" s="139" t="e">
        <f>+(A!AA50-B!AB50)/(I!AC79+H!AC61)</f>
        <v>#VALUE!</v>
      </c>
      <c r="AD47" s="139" t="e">
        <f>+(A!AB50-B!AC50)/(I!AD79+H!AD61)</f>
        <v>#VALUE!</v>
      </c>
      <c r="AE47" s="139" t="e">
        <f>+(A!AC50-B!AD50)/(I!AE79+H!AE61)</f>
        <v>#VALUE!</v>
      </c>
      <c r="AF47" s="139" t="e">
        <f>+(A!AD50-B!AE50)/(I!AF79+H!AF61)</f>
        <v>#VALUE!</v>
      </c>
    </row>
    <row r="48" spans="4:32" x14ac:dyDescent="0.25">
      <c r="D48" s="197" t="s">
        <v>20</v>
      </c>
      <c r="E48" s="243"/>
      <c r="F48" s="138" t="e">
        <f>+(A!D51-B!E51)/(I!F80+H!F62)</f>
        <v>#VALUE!</v>
      </c>
      <c r="G48" s="139" t="e">
        <f>+(A!E51-B!F51)/(I!G80+H!G62)</f>
        <v>#VALUE!</v>
      </c>
      <c r="H48" s="140" t="e">
        <f>+(A!F51-B!G51)/(I!H80+H!H62)</f>
        <v>#VALUE!</v>
      </c>
      <c r="I48" s="139" t="e">
        <f>+(A!G51-B!H51)/(I!I80+H!I62)</f>
        <v>#VALUE!</v>
      </c>
      <c r="J48" s="140" t="e">
        <f>+(A!H51-B!I51)/(I!J80+H!J62)</f>
        <v>#VALUE!</v>
      </c>
      <c r="K48" s="139" t="e">
        <f>+(A!I51-B!J51)/(I!K80+H!K62)</f>
        <v>#VALUE!</v>
      </c>
      <c r="L48" s="140" t="e">
        <f>+(A!J50-B!K51)/(I!L80+H!L62)</f>
        <v>#VALUE!</v>
      </c>
      <c r="M48" s="139" t="e">
        <f>+(A!K51-B!L51)/(I!M80+H!M62)</f>
        <v>#VALUE!</v>
      </c>
      <c r="N48" s="140" t="e">
        <f>+(A!L51-B!M51)/(I!N80+H!N62)</f>
        <v>#VALUE!</v>
      </c>
      <c r="O48" s="139" t="e">
        <f>+(A!M51-B!N51)/(I!O80+H!O62)</f>
        <v>#VALUE!</v>
      </c>
      <c r="P48" s="140" t="e">
        <f>+(A!N51-B!O51)/(I!P80+H!P62)</f>
        <v>#VALUE!</v>
      </c>
      <c r="Q48" s="139" t="e">
        <f>+(A!O51-B!P51)/(I!Q80+H!Q62)</f>
        <v>#VALUE!</v>
      </c>
      <c r="R48" s="140" t="e">
        <f>+(A!P51-B!Q51)/(I!R80+H!R62)</f>
        <v>#VALUE!</v>
      </c>
      <c r="S48" s="139" t="e">
        <f>+(A!Q51-B!R51)/(I!S80+H!S62)</f>
        <v>#VALUE!</v>
      </c>
      <c r="T48" s="140" t="e">
        <f>+(A!R51-B!S51)/(I!T80+H!T62)</f>
        <v>#VALUE!</v>
      </c>
      <c r="U48" s="139" t="e">
        <f>+(A!S51-B!T51)/(I!U80+H!U62)</f>
        <v>#VALUE!</v>
      </c>
      <c r="V48" s="140" t="e">
        <f>+(A!T51-B!U51)/(I!V80+H!V62)</f>
        <v>#VALUE!</v>
      </c>
      <c r="W48" s="139" t="e">
        <f>+(A!U51-B!V51)/(I!W80+H!W62)</f>
        <v>#VALUE!</v>
      </c>
      <c r="X48" s="140" t="e">
        <f>+(A!V51-B!W51)/(I!X80+H!X62)</f>
        <v>#VALUE!</v>
      </c>
      <c r="Y48" s="139" t="e">
        <f>+(A!W51-B!X51)/(I!Y80+H!Y62)</f>
        <v>#VALUE!</v>
      </c>
      <c r="Z48" s="140" t="e">
        <f>+(A!X51-B!Y51)/(I!Z80+H!Z62)</f>
        <v>#VALUE!</v>
      </c>
      <c r="AA48" s="139" t="e">
        <f>+(A!Y51-B!Z51)/(I!AA80+H!AA62)</f>
        <v>#VALUE!</v>
      </c>
      <c r="AB48" s="139" t="e">
        <f>+(A!Z51-B!AA51)/(I!AB80+H!AB62)</f>
        <v>#VALUE!</v>
      </c>
      <c r="AC48" s="139" t="e">
        <f>+(A!AA51-B!AB51)/(I!AC80+H!AC62)</f>
        <v>#VALUE!</v>
      </c>
      <c r="AD48" s="139" t="e">
        <f>+(A!AB51-B!AC51)/(I!AD80+H!AD62)</f>
        <v>#VALUE!</v>
      </c>
      <c r="AE48" s="139" t="e">
        <f>+(A!AC51-B!AD51)/(I!AE80+H!AE62)</f>
        <v>#VALUE!</v>
      </c>
      <c r="AF48" s="139" t="e">
        <f>+(A!AD51-B!AE51)/(I!AF80+H!AF62)</f>
        <v>#VALUE!</v>
      </c>
    </row>
    <row r="49" spans="4:32" x14ac:dyDescent="0.25">
      <c r="D49" s="208" t="s">
        <v>21</v>
      </c>
      <c r="E49" s="218"/>
      <c r="F49" s="138" t="e">
        <f>+(A!D52-B!E52)/(I!F81+H!F63)</f>
        <v>#VALUE!</v>
      </c>
      <c r="G49" s="139" t="e">
        <f>+(A!E52-B!F52)/(I!G81+H!G63)</f>
        <v>#VALUE!</v>
      </c>
      <c r="H49" s="140" t="e">
        <f>+(A!F52-B!G52)/(I!H81+H!H63)</f>
        <v>#VALUE!</v>
      </c>
      <c r="I49" s="139" t="e">
        <f>+(A!G52-B!H52)/(I!I81+H!I63)</f>
        <v>#VALUE!</v>
      </c>
      <c r="J49" s="140" t="e">
        <f>+(A!H52-B!I52)/(I!J81+H!J63)</f>
        <v>#VALUE!</v>
      </c>
      <c r="K49" s="139" t="e">
        <f>+(A!I52-B!J52)/(I!K81+H!K63)</f>
        <v>#VALUE!</v>
      </c>
      <c r="L49" s="140" t="e">
        <f>+(A!J51-B!K52)/(I!L81+H!L63)</f>
        <v>#VALUE!</v>
      </c>
      <c r="M49" s="139" t="e">
        <f>+(A!K52-B!L52)/(I!M81+H!M63)</f>
        <v>#VALUE!</v>
      </c>
      <c r="N49" s="140" t="e">
        <f>+(A!L52-B!M52)/(I!N81+H!N63)</f>
        <v>#VALUE!</v>
      </c>
      <c r="O49" s="139" t="e">
        <f>+(A!M52-B!N52)/(I!O81+H!O63)</f>
        <v>#VALUE!</v>
      </c>
      <c r="P49" s="140" t="e">
        <f>+(A!N52-B!O52)/(I!P81+H!P63)</f>
        <v>#VALUE!</v>
      </c>
      <c r="Q49" s="139" t="e">
        <f>+(A!O52-B!P52)/(I!Q81+H!Q63)</f>
        <v>#VALUE!</v>
      </c>
      <c r="R49" s="140">
        <f>+(A!P52-B!Q52)/(I!R81+H!R63)</f>
        <v>1.0621809982917657E-4</v>
      </c>
      <c r="S49" s="139" t="e">
        <f>+(A!Q52-B!R52)/(I!S81+H!S63)</f>
        <v>#VALUE!</v>
      </c>
      <c r="T49" s="140" t="e">
        <f>+(A!R52-B!S52)/(I!T81+H!T63)</f>
        <v>#VALUE!</v>
      </c>
      <c r="U49" s="139" t="e">
        <f>+(A!S52-B!T52)/(I!U81+H!U63)</f>
        <v>#VALUE!</v>
      </c>
      <c r="V49" s="140" t="e">
        <f>+(A!T52-B!U52)/(I!V81+H!V63)</f>
        <v>#VALUE!</v>
      </c>
      <c r="W49" s="139" t="e">
        <f>+(A!U52-B!V52)/(I!W81+H!W63)</f>
        <v>#VALUE!</v>
      </c>
      <c r="X49" s="140" t="e">
        <f>+(A!V52-B!W52)/(I!X81+H!X63)</f>
        <v>#VALUE!</v>
      </c>
      <c r="Y49" s="139" t="e">
        <f>+(A!W52-B!X52)/(I!Y81+H!Y63)</f>
        <v>#VALUE!</v>
      </c>
      <c r="Z49" s="140" t="e">
        <f>+(A!X52-B!Y52)/(I!Z81+H!Z63)</f>
        <v>#VALUE!</v>
      </c>
      <c r="AA49" s="139">
        <f>+(A!Y52-B!Z52)/(I!AA81+H!AA63)</f>
        <v>1.5517837907419715E-5</v>
      </c>
      <c r="AB49" s="139" t="e">
        <f>+(A!Z52-B!AA52)/(I!AB81+H!AB63)</f>
        <v>#VALUE!</v>
      </c>
      <c r="AC49" s="139">
        <f>+(A!AA52-B!AB52)/(I!AC81+H!AC63)</f>
        <v>-1.2642247367002021E-3</v>
      </c>
      <c r="AD49" s="139">
        <f>+(A!AB52-B!AC52)/(I!AD81+H!AD63)</f>
        <v>-1.3763103242835351E-3</v>
      </c>
      <c r="AE49" s="139">
        <f>+(A!AC52-B!AD52)/(I!AE81+H!AE63)</f>
        <v>-1.8940253740771637E-3</v>
      </c>
      <c r="AF49" s="139">
        <f>+(A!AD52-B!AE52)/(I!AF81+H!AF63)</f>
        <v>-8.2539423070311752E-5</v>
      </c>
    </row>
    <row r="50" spans="4:32" x14ac:dyDescent="0.25">
      <c r="D50" s="197" t="s">
        <v>22</v>
      </c>
      <c r="E50" s="243"/>
      <c r="F50" s="138" t="e">
        <f>+(A!D53-B!E53)/(I!F82+H!F64)</f>
        <v>#VALUE!</v>
      </c>
      <c r="G50" s="139" t="e">
        <f>+(A!E53-B!F53)/(I!G82+H!G64)</f>
        <v>#VALUE!</v>
      </c>
      <c r="H50" s="140" t="e">
        <f>+(A!F53-B!G53)/(I!H82+H!H64)</f>
        <v>#VALUE!</v>
      </c>
      <c r="I50" s="139" t="e">
        <f>+(A!G53-B!H53)/(I!I82+H!I64)</f>
        <v>#VALUE!</v>
      </c>
      <c r="J50" s="140" t="e">
        <f>+(A!H53-B!I53)/(I!J82+H!J64)</f>
        <v>#VALUE!</v>
      </c>
      <c r="K50" s="139" t="e">
        <f>+(A!I53-B!J53)/(I!K82+H!K64)</f>
        <v>#VALUE!</v>
      </c>
      <c r="L50" s="140" t="e">
        <f>+(A!J52-B!K53)/(I!L82+H!L64)</f>
        <v>#VALUE!</v>
      </c>
      <c r="M50" s="139" t="e">
        <f>+(A!K53-B!L53)/(I!M82+H!M64)</f>
        <v>#VALUE!</v>
      </c>
      <c r="N50" s="140" t="e">
        <f>+(A!L53-B!M53)/(I!N82+H!N64)</f>
        <v>#VALUE!</v>
      </c>
      <c r="O50" s="139" t="e">
        <f>+(A!M53-B!N53)/(I!O82+H!O64)</f>
        <v>#VALUE!</v>
      </c>
      <c r="P50" s="140" t="e">
        <f>+(A!N53-B!O53)/(I!P82+H!P64)</f>
        <v>#VALUE!</v>
      </c>
      <c r="Q50" s="139" t="e">
        <f>+(A!O53-B!P53)/(I!Q82+H!Q64)</f>
        <v>#VALUE!</v>
      </c>
      <c r="R50" s="140" t="e">
        <f>+(A!P53-B!Q53)/(I!R82+H!R64)</f>
        <v>#VALUE!</v>
      </c>
      <c r="S50" s="139" t="e">
        <f>+(A!Q53-B!R53)/(I!S82+H!S64)</f>
        <v>#VALUE!</v>
      </c>
      <c r="T50" s="140" t="e">
        <f>+(A!R53-B!S53)/(I!T82+H!T64)</f>
        <v>#VALUE!</v>
      </c>
      <c r="U50" s="139" t="e">
        <f>+(A!S53-B!T53)/(I!U82+H!U64)</f>
        <v>#VALUE!</v>
      </c>
      <c r="V50" s="140">
        <f>+(A!T53-B!U53)/(I!V82+H!V64)</f>
        <v>5.3007955298070025E-6</v>
      </c>
      <c r="W50" s="139" t="e">
        <f>+(A!U53-B!V53)/(I!W82+H!W64)</f>
        <v>#VALUE!</v>
      </c>
      <c r="X50" s="140">
        <f>+(A!V53-B!W53)/(I!X82+H!X64)</f>
        <v>-2.4491564527057752E-6</v>
      </c>
      <c r="Y50" s="139" t="e">
        <f>+(A!W53-B!X53)/(I!Y82+H!Y64)</f>
        <v>#VALUE!</v>
      </c>
      <c r="Z50" s="140">
        <f>+(A!X53-B!Y53)/(I!Z82+H!Z64)</f>
        <v>2.3186869455171488E-7</v>
      </c>
      <c r="AA50" s="139" t="e">
        <f>+(A!Y53-B!Z53)/(I!AA82+H!AA64)</f>
        <v>#VALUE!</v>
      </c>
      <c r="AB50" s="139">
        <f>+(A!Z53-B!AA53)/(I!AB82+H!AB64)</f>
        <v>4.6008246220312807E-6</v>
      </c>
      <c r="AC50" s="139">
        <f>+(A!AA53-B!AB53)/(I!AC82+H!AC64)</f>
        <v>-4.1000925973705575E-6</v>
      </c>
      <c r="AD50" s="139">
        <f>+(A!AB53-B!AC53)/(I!AD82+H!AD64)</f>
        <v>-6.738353032695428E-6</v>
      </c>
      <c r="AE50" s="139">
        <f>+(A!AC53-B!AD53)/(I!AE82+H!AE64)</f>
        <v>-5.9076198416994979E-6</v>
      </c>
      <c r="AF50" s="139" t="e">
        <f>+(A!AD53-B!AE53)/(I!AF82+H!AF64)</f>
        <v>#VALUE!</v>
      </c>
    </row>
    <row r="51" spans="4:32" x14ac:dyDescent="0.25">
      <c r="D51" s="208" t="s">
        <v>23</v>
      </c>
      <c r="E51" s="218"/>
      <c r="F51" s="138" t="e">
        <f>+(A!D54-B!E54)/(I!F83+H!F65)</f>
        <v>#VALUE!</v>
      </c>
      <c r="G51" s="139" t="e">
        <f>+(A!E54-B!F54)/(I!G83+H!G65)</f>
        <v>#VALUE!</v>
      </c>
      <c r="H51" s="140" t="e">
        <f>+(A!F54-B!G54)/(I!H83+H!H65)</f>
        <v>#VALUE!</v>
      </c>
      <c r="I51" s="139" t="e">
        <f>+(A!G54-B!H54)/(I!I83+H!I65)</f>
        <v>#VALUE!</v>
      </c>
      <c r="J51" s="140" t="e">
        <f>+(A!H54-B!I54)/(I!J83+H!J65)</f>
        <v>#VALUE!</v>
      </c>
      <c r="K51" s="139" t="e">
        <f>+(A!I54-B!J54)/(I!K83+H!K65)</f>
        <v>#VALUE!</v>
      </c>
      <c r="L51" s="140" t="e">
        <f>+(A!J53-B!K54)/(I!L83+H!L65)</f>
        <v>#VALUE!</v>
      </c>
      <c r="M51" s="139" t="e">
        <f>+(A!K54-B!L54)/(I!M83+H!M65)</f>
        <v>#VALUE!</v>
      </c>
      <c r="N51" s="140" t="e">
        <f>+(A!L54-B!M54)/(I!N83+H!N65)</f>
        <v>#VALUE!</v>
      </c>
      <c r="O51" s="139" t="e">
        <f>+(A!M54-B!N54)/(I!O83+H!O65)</f>
        <v>#VALUE!</v>
      </c>
      <c r="P51" s="140" t="e">
        <f>+(A!N54-B!O54)/(I!P83+H!P65)</f>
        <v>#VALUE!</v>
      </c>
      <c r="Q51" s="139" t="e">
        <f>+(A!O54-B!P54)/(I!Q83+H!Q65)</f>
        <v>#VALUE!</v>
      </c>
      <c r="R51" s="140" t="e">
        <f>+(A!P54-B!Q54)/(I!R83+H!R65)</f>
        <v>#VALUE!</v>
      </c>
      <c r="S51" s="139">
        <f>+(A!Q54-B!R54)/(I!S83+H!S65)</f>
        <v>1.3881818613680197E-7</v>
      </c>
      <c r="T51" s="140" t="e">
        <f>+(A!R54-B!S54)/(I!T83+H!T65)</f>
        <v>#VALUE!</v>
      </c>
      <c r="U51" s="139" t="e">
        <f>+(A!S54-B!T54)/(I!U83+H!U65)</f>
        <v>#VALUE!</v>
      </c>
      <c r="V51" s="140">
        <f>+(A!T54-B!U54)/(I!V83+H!V65)</f>
        <v>8.7352639653553723E-8</v>
      </c>
      <c r="W51" s="139" t="e">
        <f>+(A!U54-B!V54)/(I!W83+H!W65)</f>
        <v>#VALUE!</v>
      </c>
      <c r="X51" s="140">
        <f>+(A!V54-B!W54)/(I!X83+H!X65)</f>
        <v>1.2877176408029246E-6</v>
      </c>
      <c r="Y51" s="139" t="e">
        <f>+(A!W54-B!X54)/(I!Y83+H!Y65)</f>
        <v>#VALUE!</v>
      </c>
      <c r="Z51" s="140" t="e">
        <f>+(A!X54-B!Y54)/(I!Z83+H!Z65)</f>
        <v>#VALUE!</v>
      </c>
      <c r="AA51" s="139" t="e">
        <f>+(A!Y54-B!Z54)/(I!AA83+H!AA65)</f>
        <v>#VALUE!</v>
      </c>
      <c r="AB51" s="139" t="e">
        <f>+(A!Z54-B!AA54)/(I!AB83+H!AB65)</f>
        <v>#VALUE!</v>
      </c>
      <c r="AC51" s="139" t="e">
        <f>+(A!AA54-B!AB54)/(I!AC83+H!AC65)</f>
        <v>#VALUE!</v>
      </c>
      <c r="AD51" s="139" t="e">
        <f>+(A!AB54-B!AC54)/(I!AD83+H!AD65)</f>
        <v>#VALUE!</v>
      </c>
      <c r="AE51" s="139" t="e">
        <f>+(A!AC54-B!AD54)/(I!AE83+H!AE65)</f>
        <v>#VALUE!</v>
      </c>
      <c r="AF51" s="139">
        <f>+(A!AD54-B!AE54)/(I!AF83+H!AF65)</f>
        <v>9.705291345862282E-7</v>
      </c>
    </row>
    <row r="52" spans="4:32" x14ac:dyDescent="0.25">
      <c r="D52" s="197" t="s">
        <v>24</v>
      </c>
      <c r="E52" s="243"/>
      <c r="F52" s="138" t="e">
        <f>+(A!D55-B!E55)/(I!F84+H!F66)</f>
        <v>#VALUE!</v>
      </c>
      <c r="G52" s="139" t="e">
        <f>+(A!E55-B!F55)/(I!G84+H!G66)</f>
        <v>#VALUE!</v>
      </c>
      <c r="H52" s="140" t="e">
        <f>+(A!F55-B!G55)/(I!H84+H!H66)</f>
        <v>#VALUE!</v>
      </c>
      <c r="I52" s="139" t="e">
        <f>+(A!G55-B!H55)/(I!I84+H!I66)</f>
        <v>#VALUE!</v>
      </c>
      <c r="J52" s="140" t="e">
        <f>+(A!H55-B!I55)/(I!J84+H!J66)</f>
        <v>#VALUE!</v>
      </c>
      <c r="K52" s="139" t="e">
        <f>+(A!I55-B!J55)/(I!K84+H!K66)</f>
        <v>#VALUE!</v>
      </c>
      <c r="L52" s="140" t="e">
        <f>+(A!J54-B!K55)/(I!L84+H!L66)</f>
        <v>#VALUE!</v>
      </c>
      <c r="M52" s="139" t="e">
        <f>+(A!K55-B!L55)/(I!M84+H!M66)</f>
        <v>#VALUE!</v>
      </c>
      <c r="N52" s="140" t="e">
        <f>+(A!L55-B!M55)/(I!N84+H!N66)</f>
        <v>#VALUE!</v>
      </c>
      <c r="O52" s="139" t="e">
        <f>+(A!M55-B!N55)/(I!O84+H!O66)</f>
        <v>#VALUE!</v>
      </c>
      <c r="P52" s="140" t="e">
        <f>+(A!N55-B!O55)/(I!P84+H!P66)</f>
        <v>#VALUE!</v>
      </c>
      <c r="Q52" s="139" t="e">
        <f>+(A!O55-B!P55)/(I!Q84+H!Q66)</f>
        <v>#VALUE!</v>
      </c>
      <c r="R52" s="140">
        <f>+(A!P55-B!Q55)/(I!R84+H!R66)</f>
        <v>2.1902153400010349E-8</v>
      </c>
      <c r="S52" s="139" t="e">
        <f>+(A!Q55-B!R55)/(I!S84+H!S66)</f>
        <v>#VALUE!</v>
      </c>
      <c r="T52" s="140" t="e">
        <f>+(A!R55-B!S55)/(I!T84+H!T66)</f>
        <v>#VALUE!</v>
      </c>
      <c r="U52" s="139">
        <f>+(A!S55-B!T55)/(I!U84+H!U66)</f>
        <v>6.7513579696228368E-7</v>
      </c>
      <c r="V52" s="140" t="e">
        <f>+(A!T55-B!U55)/(I!V84+H!V66)</f>
        <v>#VALUE!</v>
      </c>
      <c r="W52" s="139" t="e">
        <f>+(A!U55-B!V55)/(I!W84+H!W66)</f>
        <v>#VALUE!</v>
      </c>
      <c r="X52" s="140" t="e">
        <f>+(A!V55-B!W55)/(I!X84+H!X66)</f>
        <v>#VALUE!</v>
      </c>
      <c r="Y52" s="139">
        <f>+(A!W55-B!X55)/(I!Y84+H!Y66)</f>
        <v>-5.411521897035823E-7</v>
      </c>
      <c r="Z52" s="140">
        <f>+(A!X55-B!Y55)/(I!Z84+H!Z66)</f>
        <v>2.932484970659968E-6</v>
      </c>
      <c r="AA52" s="139">
        <f>+(A!Y55-B!Z55)/(I!AA84+H!AA66)</f>
        <v>2.1344540178045849E-5</v>
      </c>
      <c r="AB52" s="139" t="e">
        <f>+(A!Z55-B!AA55)/(I!AB84+H!AB66)</f>
        <v>#VALUE!</v>
      </c>
      <c r="AC52" s="139" t="e">
        <f>+(A!AA55-B!AB55)/(I!AC84+H!AC66)</f>
        <v>#VALUE!</v>
      </c>
      <c r="AD52" s="139" t="e">
        <f>+(A!AB55-B!AC55)/(I!AD84+H!AD66)</f>
        <v>#VALUE!</v>
      </c>
      <c r="AE52" s="139" t="e">
        <f>+(A!AC55-B!AD55)/(I!AE84+H!AE66)</f>
        <v>#VALUE!</v>
      </c>
      <c r="AF52" s="139" t="e">
        <f>+(A!AD55-B!AE55)/(I!AF84+H!AF66)</f>
        <v>#VALUE!</v>
      </c>
    </row>
    <row r="53" spans="4:32" ht="15.75" thickBot="1" x14ac:dyDescent="0.3">
      <c r="D53" s="210" t="s">
        <v>25</v>
      </c>
      <c r="E53" s="244"/>
      <c r="F53" s="141" t="e">
        <f>+(A!D56-B!E56)/(I!F85+H!F67)</f>
        <v>#VALUE!</v>
      </c>
      <c r="G53" s="142" t="e">
        <f>+(A!E56-B!F56)/(I!G85+H!G67)</f>
        <v>#VALUE!</v>
      </c>
      <c r="H53" s="143" t="e">
        <f>+(A!F56-B!G56)/(I!H85+H!H67)</f>
        <v>#VALUE!</v>
      </c>
      <c r="I53" s="142" t="e">
        <f>+(A!G56-B!H56)/(I!I85+H!I67)</f>
        <v>#VALUE!</v>
      </c>
      <c r="J53" s="143" t="e">
        <f>+(A!H56-B!I56)/(I!J85+H!J67)</f>
        <v>#VALUE!</v>
      </c>
      <c r="K53" s="142" t="e">
        <f>+(A!I56-B!J56)/(I!K85+H!K67)</f>
        <v>#VALUE!</v>
      </c>
      <c r="L53" s="143" t="e">
        <f>+(A!J55-B!K56)/(I!L85+H!L67)</f>
        <v>#VALUE!</v>
      </c>
      <c r="M53" s="142" t="e">
        <f>+(A!K56-B!L56)/(I!M85+H!M67)</f>
        <v>#VALUE!</v>
      </c>
      <c r="N53" s="143" t="e">
        <f>+(A!L56-B!M56)/(I!N85+H!N67)</f>
        <v>#VALUE!</v>
      </c>
      <c r="O53" s="142" t="e">
        <f>+(A!M56-B!N56)/(I!O85+H!O67)</f>
        <v>#VALUE!</v>
      </c>
      <c r="P53" s="143" t="e">
        <f>+(A!N56-B!O56)/(I!P85+H!P67)</f>
        <v>#VALUE!</v>
      </c>
      <c r="Q53" s="142" t="e">
        <f>+(A!O56-B!P56)/(I!Q85+H!Q67)</f>
        <v>#VALUE!</v>
      </c>
      <c r="R53" s="143" t="e">
        <f>+(A!P56-B!Q56)/(I!R85+H!R67)</f>
        <v>#VALUE!</v>
      </c>
      <c r="S53" s="142" t="e">
        <f>+(A!Q56-B!R56)/(I!S85+H!S67)</f>
        <v>#VALUE!</v>
      </c>
      <c r="T53" s="143" t="e">
        <f>+(A!R56-B!S56)/(I!T85+H!T67)</f>
        <v>#VALUE!</v>
      </c>
      <c r="U53" s="142" t="e">
        <f>+(A!S56-B!T56)/(I!U85+H!U67)</f>
        <v>#VALUE!</v>
      </c>
      <c r="V53" s="143" t="e">
        <f>+(A!T56-B!U56)/(I!V85+H!V67)</f>
        <v>#VALUE!</v>
      </c>
      <c r="W53" s="142">
        <f>+(A!U56-B!V56)/(I!W85+H!W67)</f>
        <v>-1.4573619009138614E-6</v>
      </c>
      <c r="X53" s="143" t="e">
        <f>+(A!V56-B!W56)/(I!X85+H!X67)</f>
        <v>#VALUE!</v>
      </c>
      <c r="Y53" s="142" t="e">
        <f>+(A!W56-B!X56)/(I!Y85+H!Y67)</f>
        <v>#VALUE!</v>
      </c>
      <c r="Z53" s="143" t="e">
        <f>+(A!X56-B!Y56)/(I!Z85+H!Z67)</f>
        <v>#VALUE!</v>
      </c>
      <c r="AA53" s="142" t="e">
        <f>+(A!Y56-B!Z56)/(I!AA85+H!AA67)</f>
        <v>#VALUE!</v>
      </c>
      <c r="AB53" s="142" t="e">
        <f>+(A!Z56-B!AA56)/(I!AB85+H!AB67)</f>
        <v>#VALUE!</v>
      </c>
      <c r="AC53" s="142" t="e">
        <f>+(A!AA56-B!AB56)/(I!AC85+H!AC67)</f>
        <v>#VALUE!</v>
      </c>
      <c r="AD53" s="142" t="e">
        <f>+(A!AB56-B!AC56)/(I!AD85+H!AD67)</f>
        <v>#VALUE!</v>
      </c>
      <c r="AE53" s="142" t="e">
        <f>+(A!AC56-B!AD56)/(I!AE85+H!AE67)</f>
        <v>#VALUE!</v>
      </c>
      <c r="AF53" s="142">
        <f>+(A!AD56-B!AE56)/(I!AF85+H!AF67)</f>
        <v>-7.2341745829509965E-6</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202" t="s">
        <v>15</v>
      </c>
      <c r="E57" s="222"/>
      <c r="F57" s="61">
        <v>13883488</v>
      </c>
      <c r="G57" s="62">
        <v>13680470</v>
      </c>
      <c r="H57" s="61">
        <v>15378804</v>
      </c>
      <c r="I57" s="62">
        <v>14677125</v>
      </c>
      <c r="J57" s="61">
        <v>10659187</v>
      </c>
      <c r="K57" s="62">
        <v>11757001</v>
      </c>
      <c r="L57" s="61">
        <v>12820352</v>
      </c>
      <c r="M57" s="62">
        <v>12689965</v>
      </c>
      <c r="N57" s="61">
        <v>13880613</v>
      </c>
      <c r="O57" s="62">
        <v>17099537</v>
      </c>
      <c r="P57" s="61">
        <v>21204162</v>
      </c>
      <c r="Q57" s="62">
        <v>26162440</v>
      </c>
      <c r="R57" s="61">
        <v>32897045</v>
      </c>
      <c r="S57" s="62">
        <v>39668840</v>
      </c>
      <c r="T57" s="61">
        <v>32897671</v>
      </c>
      <c r="U57" s="62">
        <v>40682508</v>
      </c>
      <c r="V57" s="61">
        <v>54674822</v>
      </c>
      <c r="W57" s="62">
        <v>58087854</v>
      </c>
      <c r="X57" s="61">
        <v>59381197</v>
      </c>
      <c r="Y57" s="62">
        <v>64027610</v>
      </c>
      <c r="Z57" s="61">
        <v>54035534</v>
      </c>
      <c r="AA57" s="63">
        <v>44831143</v>
      </c>
      <c r="AB57" s="63">
        <v>46050189</v>
      </c>
      <c r="AC57" s="63">
        <v>51230566.648000002</v>
      </c>
      <c r="AD57" s="63">
        <v>52695882</v>
      </c>
      <c r="AE57" s="63">
        <v>43487464</v>
      </c>
      <c r="AF57" s="63">
        <v>61098590</v>
      </c>
    </row>
    <row r="58" spans="4:32" x14ac:dyDescent="0.25">
      <c r="D58" s="197" t="s">
        <v>16</v>
      </c>
      <c r="E58" s="243"/>
      <c r="F58" s="64">
        <v>1059003</v>
      </c>
      <c r="G58" s="65">
        <v>1388221</v>
      </c>
      <c r="H58" s="64">
        <v>1385155</v>
      </c>
      <c r="I58" s="65">
        <v>1402806</v>
      </c>
      <c r="J58" s="64">
        <v>1075103</v>
      </c>
      <c r="K58" s="65">
        <v>1115048</v>
      </c>
      <c r="L58" s="64">
        <v>1201349</v>
      </c>
      <c r="M58" s="65">
        <v>1206033</v>
      </c>
      <c r="N58" s="64">
        <v>1197609</v>
      </c>
      <c r="O58" s="65">
        <v>1374286</v>
      </c>
      <c r="P58" s="64">
        <v>1485159</v>
      </c>
      <c r="Q58" s="65">
        <v>1890250</v>
      </c>
      <c r="R58" s="64">
        <v>2513325</v>
      </c>
      <c r="S58" s="65">
        <v>3344757</v>
      </c>
      <c r="T58" s="64">
        <v>2808656</v>
      </c>
      <c r="U58" s="65">
        <v>3183462</v>
      </c>
      <c r="V58" s="64">
        <v>4121231</v>
      </c>
      <c r="W58" s="65">
        <v>4825275</v>
      </c>
      <c r="X58" s="64">
        <v>4847604</v>
      </c>
      <c r="Y58" s="65">
        <v>4888452</v>
      </c>
      <c r="Z58" s="64">
        <v>4460744</v>
      </c>
      <c r="AA58" s="66">
        <v>4538960</v>
      </c>
      <c r="AB58" s="66">
        <v>4493170</v>
      </c>
      <c r="AC58" s="66">
        <v>4986376.4749999996</v>
      </c>
      <c r="AD58" s="66">
        <v>5385322</v>
      </c>
      <c r="AE58" s="66">
        <v>5432578</v>
      </c>
      <c r="AF58" s="66">
        <v>6908026</v>
      </c>
    </row>
    <row r="59" spans="4:32" x14ac:dyDescent="0.25">
      <c r="D59" s="208" t="s">
        <v>17</v>
      </c>
      <c r="E59" s="218"/>
      <c r="F59" s="67">
        <v>64571.41</v>
      </c>
      <c r="G59" s="68">
        <v>85870.33</v>
      </c>
      <c r="H59" s="67">
        <v>100703.8</v>
      </c>
      <c r="I59" s="68">
        <v>90012.24</v>
      </c>
      <c r="J59" s="67">
        <v>102118.3</v>
      </c>
      <c r="K59" s="68">
        <v>76908.66</v>
      </c>
      <c r="L59" s="67">
        <v>98757.85</v>
      </c>
      <c r="M59" s="68">
        <v>83622.98</v>
      </c>
      <c r="N59" s="67">
        <v>91223.02</v>
      </c>
      <c r="O59" s="68">
        <v>118649.3</v>
      </c>
      <c r="P59" s="67">
        <v>93744.35</v>
      </c>
      <c r="Q59" s="68">
        <v>104619.5</v>
      </c>
      <c r="R59" s="67">
        <v>129444.4</v>
      </c>
      <c r="S59" s="68">
        <v>130126.9</v>
      </c>
      <c r="T59" s="67">
        <v>114201.5</v>
      </c>
      <c r="U59" s="68">
        <v>126803.3</v>
      </c>
      <c r="V59" s="67">
        <v>159474.70000000001</v>
      </c>
      <c r="W59" s="68">
        <v>243603.20000000001</v>
      </c>
      <c r="X59" s="67">
        <v>264352.5</v>
      </c>
      <c r="Y59" s="68">
        <v>277838.40000000002</v>
      </c>
      <c r="Z59" s="67">
        <v>362455</v>
      </c>
      <c r="AA59" s="69">
        <v>480807</v>
      </c>
      <c r="AB59" s="69">
        <v>498498.6</v>
      </c>
      <c r="AC59" s="69">
        <v>516926.76799999998</v>
      </c>
      <c r="AD59" s="69">
        <v>378303</v>
      </c>
      <c r="AE59" s="69">
        <v>346193</v>
      </c>
      <c r="AF59" s="69">
        <v>448173</v>
      </c>
    </row>
    <row r="60" spans="4:32" x14ac:dyDescent="0.25">
      <c r="D60" s="197" t="s">
        <v>18</v>
      </c>
      <c r="E60" s="243"/>
      <c r="F60" s="64">
        <v>493431.4</v>
      </c>
      <c r="G60" s="65">
        <v>482098.5</v>
      </c>
      <c r="H60" s="64">
        <v>529412.30000000005</v>
      </c>
      <c r="I60" s="65">
        <v>442458.9</v>
      </c>
      <c r="J60" s="64">
        <v>359748.2</v>
      </c>
      <c r="K60" s="65">
        <v>487214.4</v>
      </c>
      <c r="L60" s="64">
        <v>439788.5</v>
      </c>
      <c r="M60" s="65">
        <v>479874.9</v>
      </c>
      <c r="N60" s="64">
        <v>524661.69999999995</v>
      </c>
      <c r="O60" s="65">
        <v>557112.80000000005</v>
      </c>
      <c r="P60" s="64">
        <v>564595.9</v>
      </c>
      <c r="Q60" s="65">
        <v>681088.9</v>
      </c>
      <c r="R60" s="64">
        <v>778156.4</v>
      </c>
      <c r="S60" s="65">
        <v>920157.4</v>
      </c>
      <c r="T60" s="64">
        <v>669918.5</v>
      </c>
      <c r="U60" s="65">
        <v>861231.9</v>
      </c>
      <c r="V60" s="64">
        <v>1009259</v>
      </c>
      <c r="W60" s="65">
        <v>936071.6</v>
      </c>
      <c r="X60" s="64">
        <v>913587.9</v>
      </c>
      <c r="Y60" s="65">
        <v>942299.8</v>
      </c>
      <c r="Z60" s="64">
        <v>866797</v>
      </c>
      <c r="AA60" s="66">
        <v>784473.1</v>
      </c>
      <c r="AB60" s="66">
        <v>813467.6</v>
      </c>
      <c r="AC60" s="66">
        <v>914370.43599999999</v>
      </c>
      <c r="AD60" s="66">
        <v>868558</v>
      </c>
      <c r="AE60" s="66">
        <v>729694</v>
      </c>
      <c r="AF60" s="66">
        <v>1050200</v>
      </c>
    </row>
    <row r="61" spans="4:32" x14ac:dyDescent="0.25">
      <c r="D61" s="208" t="s">
        <v>19</v>
      </c>
      <c r="E61" s="218"/>
      <c r="F61" s="67">
        <v>387031.9</v>
      </c>
      <c r="G61" s="68">
        <v>360688.9</v>
      </c>
      <c r="H61" s="67">
        <v>451595.7</v>
      </c>
      <c r="I61" s="68">
        <v>313823.3</v>
      </c>
      <c r="J61" s="67">
        <v>262833.7</v>
      </c>
      <c r="K61" s="68">
        <v>241248.8</v>
      </c>
      <c r="L61" s="67">
        <v>196857</v>
      </c>
      <c r="M61" s="68">
        <v>195922.2</v>
      </c>
      <c r="N61" s="67">
        <v>244247.3</v>
      </c>
      <c r="O61" s="68">
        <v>267989.90000000002</v>
      </c>
      <c r="P61" s="67">
        <v>551262.30000000005</v>
      </c>
      <c r="Q61" s="68">
        <v>687232.4</v>
      </c>
      <c r="R61" s="67">
        <v>913700.5</v>
      </c>
      <c r="S61" s="68">
        <v>1814456</v>
      </c>
      <c r="T61" s="67">
        <v>1238419</v>
      </c>
      <c r="U61" s="68">
        <v>2080267</v>
      </c>
      <c r="V61" s="67">
        <v>3853231</v>
      </c>
      <c r="W61" s="68">
        <v>5659974</v>
      </c>
      <c r="X61" s="67">
        <v>6386700</v>
      </c>
      <c r="Y61" s="68">
        <v>7554373</v>
      </c>
      <c r="Z61" s="67">
        <v>5132630</v>
      </c>
      <c r="AA61" s="69">
        <v>3832058</v>
      </c>
      <c r="AB61" s="69">
        <v>3715684</v>
      </c>
      <c r="AC61" s="69">
        <v>3534498.54</v>
      </c>
      <c r="AD61" s="69">
        <v>4525150</v>
      </c>
      <c r="AE61" s="69">
        <v>2200021</v>
      </c>
      <c r="AF61" s="69">
        <v>3766221</v>
      </c>
    </row>
    <row r="62" spans="4:32" x14ac:dyDescent="0.25">
      <c r="D62" s="197" t="s">
        <v>20</v>
      </c>
      <c r="E62" s="243"/>
      <c r="F62" s="64">
        <v>122775.7</v>
      </c>
      <c r="G62" s="65">
        <v>140226.4</v>
      </c>
      <c r="H62" s="64">
        <v>119647.5</v>
      </c>
      <c r="I62" s="65">
        <v>166770.4</v>
      </c>
      <c r="J62" s="64">
        <v>128109.4</v>
      </c>
      <c r="K62" s="65">
        <v>117547.1</v>
      </c>
      <c r="L62" s="64">
        <v>105652.5</v>
      </c>
      <c r="M62" s="65">
        <v>115282.7</v>
      </c>
      <c r="N62" s="64">
        <v>149218.4</v>
      </c>
      <c r="O62" s="65">
        <v>173374.8</v>
      </c>
      <c r="P62" s="64">
        <v>163269.6</v>
      </c>
      <c r="Q62" s="65">
        <v>171002.4</v>
      </c>
      <c r="R62" s="64">
        <v>236318</v>
      </c>
      <c r="S62" s="65">
        <v>407619.8</v>
      </c>
      <c r="T62" s="64">
        <v>289370.7</v>
      </c>
      <c r="U62" s="65">
        <v>454537.2</v>
      </c>
      <c r="V62" s="64">
        <v>611455.1</v>
      </c>
      <c r="W62" s="65">
        <v>602641.6</v>
      </c>
      <c r="X62" s="64">
        <v>500826.3</v>
      </c>
      <c r="Y62" s="65">
        <v>555650.1</v>
      </c>
      <c r="Z62" s="64">
        <v>482593.2</v>
      </c>
      <c r="AA62" s="66">
        <v>588183.80000000005</v>
      </c>
      <c r="AB62" s="66">
        <v>585841</v>
      </c>
      <c r="AC62" s="66">
        <v>642580.56299999997</v>
      </c>
      <c r="AD62" s="66">
        <v>539524</v>
      </c>
      <c r="AE62" s="66">
        <v>601648</v>
      </c>
      <c r="AF62" s="66">
        <v>804270</v>
      </c>
    </row>
    <row r="63" spans="4:32" x14ac:dyDescent="0.25">
      <c r="D63" s="208" t="s">
        <v>21</v>
      </c>
      <c r="E63" s="218"/>
      <c r="F63" s="67">
        <v>2514865</v>
      </c>
      <c r="G63" s="68">
        <v>2488250</v>
      </c>
      <c r="H63" s="67">
        <v>2735845</v>
      </c>
      <c r="I63" s="68">
        <v>2733054</v>
      </c>
      <c r="J63" s="67">
        <v>2357074</v>
      </c>
      <c r="K63" s="68">
        <v>2732466</v>
      </c>
      <c r="L63" s="67">
        <v>2783668</v>
      </c>
      <c r="M63" s="68">
        <v>2836600</v>
      </c>
      <c r="N63" s="67">
        <v>3055469</v>
      </c>
      <c r="O63" s="68">
        <v>3693447</v>
      </c>
      <c r="P63" s="67">
        <v>4401428</v>
      </c>
      <c r="Q63" s="68">
        <v>5230207</v>
      </c>
      <c r="R63" s="67">
        <v>6088977</v>
      </c>
      <c r="S63" s="68">
        <v>7407699</v>
      </c>
      <c r="T63" s="67">
        <v>6123263</v>
      </c>
      <c r="U63" s="68">
        <v>7456062</v>
      </c>
      <c r="V63" s="67">
        <v>9202692</v>
      </c>
      <c r="W63" s="68">
        <v>9833209</v>
      </c>
      <c r="X63" s="67">
        <v>10318549</v>
      </c>
      <c r="Y63" s="68">
        <v>10785268</v>
      </c>
      <c r="Z63" s="67">
        <v>10043319</v>
      </c>
      <c r="AA63" s="69">
        <v>8954309</v>
      </c>
      <c r="AB63" s="69">
        <v>9325518</v>
      </c>
      <c r="AC63" s="69">
        <v>10400618.523</v>
      </c>
      <c r="AD63" s="69">
        <v>10372424</v>
      </c>
      <c r="AE63" s="69">
        <v>9575097</v>
      </c>
      <c r="AF63" s="69">
        <v>14250324</v>
      </c>
    </row>
    <row r="64" spans="4:32" x14ac:dyDescent="0.25">
      <c r="D64" s="197" t="s">
        <v>22</v>
      </c>
      <c r="E64" s="243"/>
      <c r="F64" s="64">
        <v>2405515</v>
      </c>
      <c r="G64" s="65">
        <v>2256822</v>
      </c>
      <c r="H64" s="64">
        <v>2487905</v>
      </c>
      <c r="I64" s="65">
        <v>2341007</v>
      </c>
      <c r="J64" s="64">
        <v>1652494</v>
      </c>
      <c r="K64" s="65">
        <v>2106017</v>
      </c>
      <c r="L64" s="64">
        <v>2093493</v>
      </c>
      <c r="M64" s="65">
        <v>2041621</v>
      </c>
      <c r="N64" s="64">
        <v>2186468</v>
      </c>
      <c r="O64" s="65">
        <v>2944837</v>
      </c>
      <c r="P64" s="64">
        <v>3659480</v>
      </c>
      <c r="Q64" s="65">
        <v>4609382</v>
      </c>
      <c r="R64" s="64">
        <v>5793731</v>
      </c>
      <c r="S64" s="65">
        <v>6713759</v>
      </c>
      <c r="T64" s="64">
        <v>4930121</v>
      </c>
      <c r="U64" s="65">
        <v>6389495</v>
      </c>
      <c r="V64" s="64">
        <v>8551983</v>
      </c>
      <c r="W64" s="65">
        <v>8651595</v>
      </c>
      <c r="X64" s="64">
        <v>8321243</v>
      </c>
      <c r="Y64" s="65">
        <v>9041364</v>
      </c>
      <c r="Z64" s="64">
        <v>7581940</v>
      </c>
      <c r="AA64" s="66">
        <v>6493446</v>
      </c>
      <c r="AB64" s="66">
        <v>6843142</v>
      </c>
      <c r="AC64" s="66">
        <v>7975492.574</v>
      </c>
      <c r="AD64" s="66">
        <v>7532558</v>
      </c>
      <c r="AE64" s="66">
        <v>6151101</v>
      </c>
      <c r="AF64" s="66">
        <v>9649170</v>
      </c>
    </row>
    <row r="65" spans="4:32" x14ac:dyDescent="0.25">
      <c r="D65" s="208" t="s">
        <v>23</v>
      </c>
      <c r="E65" s="218"/>
      <c r="F65" s="67">
        <v>5184310</v>
      </c>
      <c r="G65" s="68">
        <v>5124889</v>
      </c>
      <c r="H65" s="67">
        <v>6015036</v>
      </c>
      <c r="I65" s="68">
        <v>5669701</v>
      </c>
      <c r="J65" s="67">
        <v>3675118</v>
      </c>
      <c r="K65" s="68">
        <v>3867023</v>
      </c>
      <c r="L65" s="67">
        <v>4745504</v>
      </c>
      <c r="M65" s="68">
        <v>4667370</v>
      </c>
      <c r="N65" s="67">
        <v>5263917</v>
      </c>
      <c r="O65" s="68">
        <v>6656392</v>
      </c>
      <c r="P65" s="67">
        <v>8563776</v>
      </c>
      <c r="Q65" s="68">
        <v>10508883</v>
      </c>
      <c r="R65" s="67">
        <v>13598247</v>
      </c>
      <c r="S65" s="68">
        <v>15562938</v>
      </c>
      <c r="T65" s="67">
        <v>13737790</v>
      </c>
      <c r="U65" s="68">
        <v>16272903</v>
      </c>
      <c r="V65" s="67">
        <v>22262263</v>
      </c>
      <c r="W65" s="68">
        <v>21860260</v>
      </c>
      <c r="X65" s="67">
        <v>22097770</v>
      </c>
      <c r="Y65" s="68">
        <v>23715197</v>
      </c>
      <c r="Z65" s="67">
        <v>19890561</v>
      </c>
      <c r="AA65" s="69">
        <v>14740059</v>
      </c>
      <c r="AB65" s="69">
        <v>15342044</v>
      </c>
      <c r="AC65" s="69">
        <v>17364015.932</v>
      </c>
      <c r="AD65" s="69">
        <v>18086133</v>
      </c>
      <c r="AE65" s="69">
        <v>14500557</v>
      </c>
      <c r="AF65" s="69">
        <v>18960045</v>
      </c>
    </row>
    <row r="66" spans="4:32" x14ac:dyDescent="0.25">
      <c r="D66" s="197" t="s">
        <v>24</v>
      </c>
      <c r="E66" s="243"/>
      <c r="F66" s="64">
        <v>992083.6</v>
      </c>
      <c r="G66" s="65">
        <v>1046624</v>
      </c>
      <c r="H66" s="64">
        <v>1251799</v>
      </c>
      <c r="I66" s="65">
        <v>1257483</v>
      </c>
      <c r="J66" s="64">
        <v>928736.1</v>
      </c>
      <c r="K66" s="65">
        <v>991960.3</v>
      </c>
      <c r="L66" s="64">
        <v>1033912</v>
      </c>
      <c r="M66" s="65">
        <v>1052854</v>
      </c>
      <c r="N66" s="64">
        <v>1093196</v>
      </c>
      <c r="O66" s="65">
        <v>1199895</v>
      </c>
      <c r="P66" s="64">
        <v>1566451</v>
      </c>
      <c r="Q66" s="65">
        <v>2024033</v>
      </c>
      <c r="R66" s="64">
        <v>2545160</v>
      </c>
      <c r="S66" s="65">
        <v>3044257</v>
      </c>
      <c r="T66" s="64">
        <v>2717236</v>
      </c>
      <c r="U66" s="65">
        <v>3520190</v>
      </c>
      <c r="V66" s="64">
        <v>4399797</v>
      </c>
      <c r="W66" s="65">
        <v>4917367</v>
      </c>
      <c r="X66" s="64">
        <v>5078035</v>
      </c>
      <c r="Y66" s="65">
        <v>5604403</v>
      </c>
      <c r="Z66" s="64">
        <v>4597375</v>
      </c>
      <c r="AA66" s="66">
        <v>3903629</v>
      </c>
      <c r="AB66" s="66">
        <v>4017558</v>
      </c>
      <c r="AC66" s="66">
        <v>4465154.1619999995</v>
      </c>
      <c r="AD66" s="66">
        <v>4547019</v>
      </c>
      <c r="AE66" s="66">
        <v>3533342</v>
      </c>
      <c r="AF66" s="66">
        <v>4626524</v>
      </c>
    </row>
    <row r="67" spans="4:32" ht="15.75" thickBot="1" x14ac:dyDescent="0.3">
      <c r="D67" s="210" t="s">
        <v>25</v>
      </c>
      <c r="E67" s="244"/>
      <c r="F67" s="70">
        <v>659901.1</v>
      </c>
      <c r="G67" s="71">
        <v>306779.8</v>
      </c>
      <c r="H67" s="70">
        <v>301704.7</v>
      </c>
      <c r="I67" s="71">
        <v>260009.8</v>
      </c>
      <c r="J67" s="70">
        <v>117851.6</v>
      </c>
      <c r="K67" s="71">
        <v>21567.97</v>
      </c>
      <c r="L67" s="70">
        <v>121369.5</v>
      </c>
      <c r="M67" s="71">
        <v>10784.55</v>
      </c>
      <c r="N67" s="70">
        <v>74602.61</v>
      </c>
      <c r="O67" s="71">
        <v>113553.3</v>
      </c>
      <c r="P67" s="70">
        <v>154996.6</v>
      </c>
      <c r="Q67" s="71">
        <v>255741.8</v>
      </c>
      <c r="R67" s="70">
        <v>299986.40000000002</v>
      </c>
      <c r="S67" s="71">
        <v>323071</v>
      </c>
      <c r="T67" s="70">
        <v>268695.90000000002</v>
      </c>
      <c r="U67" s="71">
        <v>337555.5</v>
      </c>
      <c r="V67" s="70">
        <v>503436.6</v>
      </c>
      <c r="W67" s="71">
        <v>557859.4</v>
      </c>
      <c r="X67" s="70">
        <v>652529.1</v>
      </c>
      <c r="Y67" s="71">
        <v>662764.69999999995</v>
      </c>
      <c r="Z67" s="70">
        <v>617120.1</v>
      </c>
      <c r="AA67" s="72">
        <v>515219.1</v>
      </c>
      <c r="AB67" s="72">
        <v>415266.1</v>
      </c>
      <c r="AC67" s="72">
        <v>430532.67499999999</v>
      </c>
      <c r="AD67" s="72">
        <v>460891</v>
      </c>
      <c r="AE67" s="72">
        <v>417232</v>
      </c>
      <c r="AF67" s="72">
        <v>635637</v>
      </c>
    </row>
    <row r="68" spans="4:32" x14ac:dyDescent="0.25">
      <c r="D68" t="s">
        <v>51</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F86"/>
  <sheetViews>
    <sheetView showGridLines="0" topLeftCell="A67" workbookViewId="0">
      <selection activeCell="Z82" sqref="Z82"/>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 min="32" max="32" width="14.42578125" customWidth="1"/>
  </cols>
  <sheetData>
    <row r="7" spans="2:5" x14ac:dyDescent="0.25">
      <c r="B7" s="199" t="s">
        <v>43</v>
      </c>
      <c r="C7" s="214"/>
      <c r="D7" s="214"/>
      <c r="E7" s="214"/>
    </row>
    <row r="8" spans="2:5" x14ac:dyDescent="0.25">
      <c r="B8" s="214"/>
      <c r="C8" s="214"/>
      <c r="D8" s="214"/>
      <c r="E8" s="214"/>
    </row>
    <row r="9" spans="2:5" x14ac:dyDescent="0.25">
      <c r="B9" s="214"/>
      <c r="C9" s="214"/>
      <c r="D9" s="214"/>
      <c r="E9" s="214"/>
    </row>
    <row r="10" spans="2:5" x14ac:dyDescent="0.25">
      <c r="B10" s="214"/>
      <c r="C10" s="214"/>
      <c r="D10" s="214"/>
      <c r="E10" s="214"/>
    </row>
    <row r="11" spans="2:5" x14ac:dyDescent="0.25">
      <c r="B11" s="214"/>
      <c r="C11" s="214"/>
      <c r="D11" s="214"/>
      <c r="E11" s="214"/>
    </row>
    <row r="12" spans="2:5" x14ac:dyDescent="0.25">
      <c r="B12" s="214"/>
      <c r="C12" s="214"/>
      <c r="D12" s="214"/>
      <c r="E12" s="214"/>
    </row>
    <row r="13" spans="2:5" x14ac:dyDescent="0.25">
      <c r="B13" s="214"/>
      <c r="C13" s="214"/>
      <c r="D13" s="214"/>
      <c r="E13" s="214"/>
    </row>
    <row r="14" spans="2:5" x14ac:dyDescent="0.25">
      <c r="B14" s="214"/>
      <c r="C14" s="214"/>
      <c r="D14" s="214"/>
      <c r="E14" s="214"/>
    </row>
    <row r="15" spans="2:5" x14ac:dyDescent="0.25">
      <c r="B15" s="214"/>
      <c r="C15" s="214"/>
      <c r="D15" s="214"/>
      <c r="E15" s="214"/>
    </row>
    <row r="16" spans="2:5" x14ac:dyDescent="0.25">
      <c r="B16" s="214"/>
      <c r="C16" s="214"/>
      <c r="D16" s="214"/>
      <c r="E16" s="214"/>
    </row>
    <row r="17" spans="2:15" x14ac:dyDescent="0.25">
      <c r="B17" s="200" t="s">
        <v>3</v>
      </c>
      <c r="C17" s="200"/>
      <c r="D17" s="200"/>
      <c r="G17" s="200" t="s">
        <v>3</v>
      </c>
      <c r="H17" s="200"/>
      <c r="I17" s="200"/>
      <c r="M17" s="200" t="s">
        <v>3</v>
      </c>
      <c r="N17" s="200"/>
      <c r="O17" s="200"/>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53" t="s">
        <v>26</v>
      </c>
      <c r="E46" s="254"/>
      <c r="F46" s="36"/>
      <c r="G46" s="50"/>
      <c r="H46" s="36"/>
      <c r="I46" s="50"/>
      <c r="J46" s="36"/>
      <c r="K46" s="50"/>
      <c r="L46" s="36"/>
      <c r="M46" s="50"/>
      <c r="N46" s="36"/>
      <c r="O46" s="50"/>
      <c r="P46" s="36"/>
      <c r="Q46" s="50"/>
      <c r="R46" s="36"/>
      <c r="S46" s="50"/>
      <c r="T46" s="36"/>
      <c r="U46" s="50"/>
      <c r="V46" s="36"/>
      <c r="W46" s="50"/>
      <c r="X46" s="36"/>
      <c r="Y46" s="50"/>
      <c r="Z46" s="36"/>
      <c r="AA46" s="51"/>
      <c r="AB46" s="51"/>
      <c r="AC46" s="51"/>
      <c r="AD46" s="51"/>
      <c r="AE46" s="51"/>
      <c r="AF46" s="51"/>
    </row>
    <row r="47" spans="4:32" x14ac:dyDescent="0.25">
      <c r="D47" s="249" t="s">
        <v>16</v>
      </c>
      <c r="E47" s="250"/>
      <c r="F47" s="75">
        <f>+(A!D47/A!$D$46)/(I!F76/I!$F$75)</f>
        <v>2.5986701392912392</v>
      </c>
      <c r="G47" s="75">
        <f>+(A!E47/A!$D$46)/(I!G76/I!$F$75)</f>
        <v>7.5192153237061925</v>
      </c>
      <c r="H47" s="75" t="e">
        <f>+(A!F47/A!$D$46)/(I!H76/I!$F$75)</f>
        <v>#VALUE!</v>
      </c>
      <c r="I47" s="75" t="e">
        <f>+(A!G47/A!$D$46)/(I!I76/I!$F$75)</f>
        <v>#VALUE!</v>
      </c>
      <c r="J47" s="75" t="e">
        <f>+(A!H47/A!$D$46)/(I!J76/I!$F$75)</f>
        <v>#VALUE!</v>
      </c>
      <c r="K47" s="75" t="e">
        <f>+(A!I47/A!$D$46)/(I!K76/I!$F$75)</f>
        <v>#VALUE!</v>
      </c>
      <c r="L47" s="75" t="e">
        <f>+(A!#REF!/A!$D$46)/(I!L76/I!$F$75)</f>
        <v>#REF!</v>
      </c>
      <c r="M47" s="75">
        <f>+(A!K47/A!$D$46)/(I!M76/I!$F$75)</f>
        <v>0.25627117722724113</v>
      </c>
      <c r="N47" s="75">
        <f>+(A!L47/A!$D$46)/(I!N76/I!$F$75)</f>
        <v>3.3660454659763452</v>
      </c>
      <c r="O47" s="75">
        <f>+(A!M47/A!$D$46)/(I!O76/I!$F$75)</f>
        <v>1.2828981200047078</v>
      </c>
      <c r="P47" s="75">
        <f>+(A!N47/A!$D$46)/(I!P76/I!$F$75)</f>
        <v>0.28396606680202957</v>
      </c>
      <c r="Q47" s="75">
        <f>+(A!O47/A!$D$46)/(I!Q76/I!$F$75)</f>
        <v>0.28200687899724669</v>
      </c>
      <c r="R47" s="75">
        <f>+(A!P47/A!$D$46)/(I!R76/I!$F$75)</f>
        <v>1.9640910758533015E-2</v>
      </c>
      <c r="S47" s="75" t="e">
        <f>+(A!Q47/A!$D$46)/(I!S76/I!$F$75)</f>
        <v>#VALUE!</v>
      </c>
      <c r="T47" s="75">
        <f>+(A!R47/A!$D$46)/(I!T76/I!$F$75)</f>
        <v>4.0013312890013697E-2</v>
      </c>
      <c r="U47" s="75" t="e">
        <f>+(A!S47/A!$D$46)/(I!U76/I!$F$75)</f>
        <v>#VALUE!</v>
      </c>
      <c r="V47" s="75" t="e">
        <f>+(A!T47/A!$D$46)/(I!V76/I!$F$75)</f>
        <v>#VALUE!</v>
      </c>
      <c r="W47" s="75">
        <f>+(A!U47/A!$D$46)/(I!W76/I!$F$75)</f>
        <v>0.72111909262829488</v>
      </c>
      <c r="X47" s="75">
        <f>+(A!V47/A!$D$46)/(I!X76/I!$F$75)</f>
        <v>5.9932011181359961</v>
      </c>
      <c r="Y47" s="75">
        <f>+(A!W47/A!$D$46)/(I!Y76/I!$F$75)</f>
        <v>3.5787721826328469</v>
      </c>
      <c r="Z47" s="75">
        <f>+(A!X47/A!$D$46)/(I!Z76/I!$F$75)</f>
        <v>2.3301641540856086</v>
      </c>
      <c r="AA47" s="75">
        <f>+(A!Y47/A!$D$46)/(I!AA76/I!$F$75)</f>
        <v>9.6492923159218355E-2</v>
      </c>
      <c r="AB47" s="75">
        <f>+(A!Z47/A!$D$46)/(I!AB76/I!$F$75)</f>
        <v>6.6418529890465608E-2</v>
      </c>
      <c r="AC47" s="75">
        <f>+(A!AA47/A!$D$46)/(I!AC76/I!$F$75)</f>
        <v>5.5509405453679536E-2</v>
      </c>
      <c r="AD47" s="75">
        <f>+(A!AB47/A!$D$46)/(I!AD76/I!$F$75)</f>
        <v>0.59395273714756103</v>
      </c>
      <c r="AE47" s="75">
        <f>+(A!AC47/A!$D$46)/(I!AE76/I!$F$75)</f>
        <v>1.1028891104725755</v>
      </c>
      <c r="AF47" s="75">
        <f>+(A!AD47/A!$D$46)/(I!AF76/I!$F$75)</f>
        <v>0.1607931546236164</v>
      </c>
    </row>
    <row r="48" spans="4:32" x14ac:dyDescent="0.25">
      <c r="D48" s="251" t="s">
        <v>17</v>
      </c>
      <c r="E48" s="252"/>
      <c r="F48" s="60">
        <f>+(A!D48/A!$D$46)/(I!F77/I!$F$75)</f>
        <v>68.527416210058973</v>
      </c>
      <c r="G48" s="60" t="e">
        <f>+(A!E48/A!$D$46)/(I!G77/I!$F$75)</f>
        <v>#VALUE!</v>
      </c>
      <c r="H48" s="60" t="e">
        <f>+(A!F48/A!$D$46)/(I!H77/I!$F$75)</f>
        <v>#VALUE!</v>
      </c>
      <c r="I48" s="60" t="e">
        <f>+(A!G48/A!$D$46)/(I!I77/I!$F$75)</f>
        <v>#VALUE!</v>
      </c>
      <c r="J48" s="60">
        <f>+(A!H48/A!$D$46)/(I!J77/I!$F$75)</f>
        <v>133.63845216966538</v>
      </c>
      <c r="K48" s="60" t="e">
        <f>+(A!I48/A!$D$46)/(I!K77/I!$F$75)</f>
        <v>#VALUE!</v>
      </c>
      <c r="L48" s="60">
        <f>+(A!J47/A!$D$46)/(I!L77/I!$F$75)</f>
        <v>1.2193199086985955</v>
      </c>
      <c r="M48" s="60" t="e">
        <f>+(A!K48/A!$D$46)/(I!M77/I!$F$75)</f>
        <v>#VALUE!</v>
      </c>
      <c r="N48" s="60">
        <f>+(A!L48/A!$D$46)/(I!N77/I!$F$75)</f>
        <v>12.594622749737784</v>
      </c>
      <c r="O48" s="60">
        <f>+(A!M48/A!$D$46)/(I!O77/I!$F$75)</f>
        <v>10.125112555478145</v>
      </c>
      <c r="P48" s="60">
        <f>+(A!N48/A!$D$46)/(I!P77/I!$F$75)</f>
        <v>5.0299368614792819</v>
      </c>
      <c r="Q48" s="60">
        <f>+(A!O48/A!$D$46)/(I!Q77/I!$F$75)</f>
        <v>8.4147621012563274</v>
      </c>
      <c r="R48" s="60" t="e">
        <f>+(A!P48/A!$D$46)/(I!R77/I!$F$75)</f>
        <v>#VALUE!</v>
      </c>
      <c r="S48" s="60" t="e">
        <f>+(A!Q48/A!$D$46)/(I!S77/I!$F$75)</f>
        <v>#VALUE!</v>
      </c>
      <c r="T48" s="60" t="e">
        <f>+(A!R48/A!$D$46)/(I!T77/I!$F$75)</f>
        <v>#VALUE!</v>
      </c>
      <c r="U48" s="60">
        <f>+(A!S48/A!$D$46)/(I!U77/I!$F$75)</f>
        <v>25.319322446386497</v>
      </c>
      <c r="V48" s="60">
        <f>+(A!T48/A!$D$46)/(I!V77/I!$F$75)</f>
        <v>23.986917744292118</v>
      </c>
      <c r="W48" s="60" t="e">
        <f>+(A!U48/A!$D$46)/(I!W77/I!$F$75)</f>
        <v>#VALUE!</v>
      </c>
      <c r="X48" s="60" t="e">
        <f>+(A!V48/A!$D$46)/(I!X77/I!$F$75)</f>
        <v>#VALUE!</v>
      </c>
      <c r="Y48" s="60" t="e">
        <f>+(A!W48/A!$D$46)/(I!Y77/I!$F$75)</f>
        <v>#VALUE!</v>
      </c>
      <c r="Z48" s="60">
        <f>+(A!X48/A!$D$46)/(I!Z77/I!$F$75)</f>
        <v>1.9476135937934747</v>
      </c>
      <c r="AA48" s="60" t="e">
        <f>+(A!Y48/A!$D$46)/(I!AA77/I!$F$75)</f>
        <v>#VALUE!</v>
      </c>
      <c r="AB48" s="60" t="e">
        <f>+(A!Z48/A!$D$46)/(I!AB77/I!$F$75)</f>
        <v>#VALUE!</v>
      </c>
      <c r="AC48" s="60" t="e">
        <f>+(A!AA48/A!$D$46)/(I!AC77/I!$F$75)</f>
        <v>#VALUE!</v>
      </c>
      <c r="AD48" s="60">
        <f>+(A!AB48/A!$D$46)/(I!AD77/I!$F$75)</f>
        <v>13.947110908279479</v>
      </c>
      <c r="AE48" s="60" t="e">
        <f>+(A!AC48/A!$D$46)/(I!AE77/I!$F$75)</f>
        <v>#VALUE!</v>
      </c>
      <c r="AF48" s="60" t="e">
        <f>+(A!AD48/A!$D$46)/(I!AF77/I!$F$75)</f>
        <v>#VALUE!</v>
      </c>
    </row>
    <row r="49" spans="4:32" x14ac:dyDescent="0.25">
      <c r="D49" s="249" t="s">
        <v>18</v>
      </c>
      <c r="E49" s="250"/>
      <c r="F49" s="60" t="e">
        <f>+(A!D49/A!$D$46)/(I!F78/I!$F$75)</f>
        <v>#VALUE!</v>
      </c>
      <c r="G49" s="60" t="e">
        <f>+(A!E49/A!$D$46)/(I!G78/I!$F$75)</f>
        <v>#VALUE!</v>
      </c>
      <c r="H49" s="60" t="e">
        <f>+(A!F49/A!$D$46)/(I!H78/I!$F$75)</f>
        <v>#VALUE!</v>
      </c>
      <c r="I49" s="60" t="e">
        <f>+(A!G49/A!$D$46)/(I!I78/I!$F$75)</f>
        <v>#VALUE!</v>
      </c>
      <c r="J49" s="60" t="e">
        <f>+(A!H49/A!$D$46)/(I!J78/I!$F$75)</f>
        <v>#VALUE!</v>
      </c>
      <c r="K49" s="60" t="e">
        <f>+(A!I49/A!$D$46)/(I!K78/I!$F$75)</f>
        <v>#VALUE!</v>
      </c>
      <c r="L49" s="60">
        <f>+(A!J48/A!$D$46)/(I!L78/I!$F$75)</f>
        <v>3.1382516278022927</v>
      </c>
      <c r="M49" s="60" t="e">
        <f>+(A!K49/A!$D$46)/(I!M78/I!$F$75)</f>
        <v>#VALUE!</v>
      </c>
      <c r="N49" s="60" t="e">
        <f>+(A!L49/A!$D$46)/(I!N78/I!$F$75)</f>
        <v>#VALUE!</v>
      </c>
      <c r="O49" s="60" t="e">
        <f>+(A!M49/A!$D$46)/(I!O78/I!$F$75)</f>
        <v>#VALUE!</v>
      </c>
      <c r="P49" s="60" t="e">
        <f>+(A!N49/A!$D$46)/(I!P78/I!$F$75)</f>
        <v>#VALUE!</v>
      </c>
      <c r="Q49" s="60" t="e">
        <f>+(A!O49/A!$D$46)/(I!Q78/I!$F$75)</f>
        <v>#VALUE!</v>
      </c>
      <c r="R49" s="60" t="e">
        <f>+(A!P49/A!$D$46)/(I!R78/I!$F$75)</f>
        <v>#VALUE!</v>
      </c>
      <c r="S49" s="60" t="e">
        <f>+(A!Q49/A!$D$46)/(I!S78/I!$F$75)</f>
        <v>#VALUE!</v>
      </c>
      <c r="T49" s="60" t="e">
        <f>+(A!R49/A!$D$46)/(I!T78/I!$F$75)</f>
        <v>#VALUE!</v>
      </c>
      <c r="U49" s="60" t="e">
        <f>+(A!S49/A!$D$46)/(I!U78/I!$F$75)</f>
        <v>#VALUE!</v>
      </c>
      <c r="V49" s="60" t="e">
        <f>+(A!T49/A!$D$46)/(I!V78/I!$F$75)</f>
        <v>#VALUE!</v>
      </c>
      <c r="W49" s="60" t="e">
        <f>+(A!U49/A!$D$46)/(I!W78/I!$F$75)</f>
        <v>#VALUE!</v>
      </c>
      <c r="X49" s="60" t="e">
        <f>+(A!V49/A!$D$46)/(I!X78/I!$F$75)</f>
        <v>#VALUE!</v>
      </c>
      <c r="Y49" s="60" t="e">
        <f>+(A!W49/A!$D$46)/(I!Y78/I!$F$75)</f>
        <v>#VALUE!</v>
      </c>
      <c r="Z49" s="60" t="e">
        <f>+(A!X49/A!$D$46)/(I!Z78/I!$F$75)</f>
        <v>#VALUE!</v>
      </c>
      <c r="AA49" s="60" t="e">
        <f>+(A!Y49/A!$D$46)/(I!AA78/I!$F$75)</f>
        <v>#VALUE!</v>
      </c>
      <c r="AB49" s="60" t="e">
        <f>+(A!Z49/A!$D$46)/(I!AB78/I!$F$75)</f>
        <v>#VALUE!</v>
      </c>
      <c r="AC49" s="60" t="e">
        <f>+(A!AA49/A!$D$46)/(I!AC78/I!$F$75)</f>
        <v>#VALUE!</v>
      </c>
      <c r="AD49" s="60" t="e">
        <f>+(A!AB49/A!$D$46)/(I!AD78/I!$F$75)</f>
        <v>#VALUE!</v>
      </c>
      <c r="AE49" s="60" t="e">
        <f>+(A!AC49/A!$D$46)/(I!AE78/I!$F$75)</f>
        <v>#VALUE!</v>
      </c>
      <c r="AF49" s="60" t="e">
        <f>+(A!AD49/A!$D$46)/(I!AF78/I!$F$75)</f>
        <v>#VALUE!</v>
      </c>
    </row>
    <row r="50" spans="4:32" x14ac:dyDescent="0.25">
      <c r="D50" s="251" t="s">
        <v>19</v>
      </c>
      <c r="E50" s="252"/>
      <c r="F50" s="60" t="e">
        <f>+(A!D50/A!$D$46)/(I!F79/I!$F$75)</f>
        <v>#VALUE!</v>
      </c>
      <c r="G50" s="60" t="e">
        <f>+(A!E50/A!$D$46)/(I!G79/I!$F$75)</f>
        <v>#VALUE!</v>
      </c>
      <c r="H50" s="60" t="e">
        <f>+(A!F50/A!$D$46)/(I!H79/I!$F$75)</f>
        <v>#VALUE!</v>
      </c>
      <c r="I50" s="60" t="e">
        <f>+(A!G50/A!$D$46)/(I!I79/I!$F$75)</f>
        <v>#VALUE!</v>
      </c>
      <c r="J50" s="60" t="e">
        <f>+(A!H50/A!$D$46)/(I!J79/I!$F$75)</f>
        <v>#VALUE!</v>
      </c>
      <c r="K50" s="60" t="e">
        <f>+(A!I50/A!$D$46)/(I!K79/I!$F$75)</f>
        <v>#VALUE!</v>
      </c>
      <c r="L50" s="60" t="e">
        <f>+(A!J49/A!$D$46)/(I!L79/I!$F$75)</f>
        <v>#VALUE!</v>
      </c>
      <c r="M50" s="60" t="e">
        <f>+(A!K50/A!$D$46)/(I!M79/I!$F$75)</f>
        <v>#VALUE!</v>
      </c>
      <c r="N50" s="60" t="e">
        <f>+(A!L50/A!$D$46)/(I!N79/I!$F$75)</f>
        <v>#VALUE!</v>
      </c>
      <c r="O50" s="60" t="e">
        <f>+(A!M50/A!$D$46)/(I!O79/I!$F$75)</f>
        <v>#VALUE!</v>
      </c>
      <c r="P50" s="60" t="e">
        <f>+(A!N50/A!$D$46)/(I!P79/I!$F$75)</f>
        <v>#VALUE!</v>
      </c>
      <c r="Q50" s="60" t="e">
        <f>+(A!O50/A!$D$46)/(I!Q79/I!$F$75)</f>
        <v>#VALUE!</v>
      </c>
      <c r="R50" s="60" t="e">
        <f>+(A!P50/A!$D$46)/(I!R79/I!$F$75)</f>
        <v>#VALUE!</v>
      </c>
      <c r="S50" s="60" t="e">
        <f>+(A!Q50/A!$D$46)/(I!S79/I!$F$75)</f>
        <v>#VALUE!</v>
      </c>
      <c r="T50" s="60" t="e">
        <f>+(A!R50/A!$D$46)/(I!T79/I!$F$75)</f>
        <v>#VALUE!</v>
      </c>
      <c r="U50" s="60" t="e">
        <f>+(A!S50/A!$D$46)/(I!U79/I!$F$75)</f>
        <v>#VALUE!</v>
      </c>
      <c r="V50" s="60" t="e">
        <f>+(A!T50/A!$D$46)/(I!V79/I!$F$75)</f>
        <v>#VALUE!</v>
      </c>
      <c r="W50" s="60" t="e">
        <f>+(A!U50/A!$D$46)/(I!W79/I!$F$75)</f>
        <v>#VALUE!</v>
      </c>
      <c r="X50" s="60" t="e">
        <f>+(A!V50/A!$D$46)/(I!X79/I!$F$75)</f>
        <v>#VALUE!</v>
      </c>
      <c r="Y50" s="60" t="e">
        <f>+(A!W50/A!$D$46)/(I!Y79/I!$F$75)</f>
        <v>#VALUE!</v>
      </c>
      <c r="Z50" s="60" t="e">
        <f>+(A!X50/A!$D$46)/(I!Z79/I!$F$75)</f>
        <v>#VALUE!</v>
      </c>
      <c r="AA50" s="60">
        <f>+(A!Y50/A!$D$46)/(I!AA79/I!$F$75)</f>
        <v>4.7684398857261376E-4</v>
      </c>
      <c r="AB50" s="60" t="e">
        <f>+(A!Z50/A!$D$46)/(I!AB79/I!$F$75)</f>
        <v>#VALUE!</v>
      </c>
      <c r="AC50" s="60" t="e">
        <f>+(A!AA50/A!$D$46)/(I!AC79/I!$F$75)</f>
        <v>#VALUE!</v>
      </c>
      <c r="AD50" s="60" t="e">
        <f>+(A!AB50/A!$D$46)/(I!AD79/I!$F$75)</f>
        <v>#VALUE!</v>
      </c>
      <c r="AE50" s="60" t="e">
        <f>+(A!AC50/A!$D$46)/(I!AE79/I!$F$75)</f>
        <v>#VALUE!</v>
      </c>
      <c r="AF50" s="60" t="e">
        <f>+(A!AD50/A!$D$46)/(I!AF79/I!$F$75)</f>
        <v>#VALUE!</v>
      </c>
    </row>
    <row r="51" spans="4:32" x14ac:dyDescent="0.25">
      <c r="D51" s="249" t="s">
        <v>20</v>
      </c>
      <c r="E51" s="250"/>
      <c r="F51" s="60" t="e">
        <f>+(A!D51/A!$D$46)/(I!F80/I!$F$75)</f>
        <v>#VALUE!</v>
      </c>
      <c r="G51" s="60" t="e">
        <f>+(A!E51/A!$D$46)/(I!G80/I!$F$75)</f>
        <v>#VALUE!</v>
      </c>
      <c r="H51" s="60" t="e">
        <f>+(A!F51/A!$D$46)/(I!H80/I!$F$75)</f>
        <v>#VALUE!</v>
      </c>
      <c r="I51" s="60" t="e">
        <f>+(A!G51/A!$D$46)/(I!I80/I!$F$75)</f>
        <v>#VALUE!</v>
      </c>
      <c r="J51" s="60" t="e">
        <f>+(A!H51/A!$D$46)/(I!J80/I!$F$75)</f>
        <v>#VALUE!</v>
      </c>
      <c r="K51" s="60" t="e">
        <f>+(A!I51/A!$D$46)/(I!K80/I!$F$75)</f>
        <v>#VALUE!</v>
      </c>
      <c r="L51" s="60" t="e">
        <f>+(A!J50/A!$D$46)/(I!L80/I!$F$75)</f>
        <v>#VALUE!</v>
      </c>
      <c r="M51" s="60" t="e">
        <f>+(A!K51/A!$D$46)/(I!M80/I!$F$75)</f>
        <v>#VALUE!</v>
      </c>
      <c r="N51" s="60" t="e">
        <f>+(A!L51/A!$D$46)/(I!N80/I!$F$75)</f>
        <v>#VALUE!</v>
      </c>
      <c r="O51" s="60" t="e">
        <f>+(A!M51/A!$D$46)/(I!O80/I!$F$75)</f>
        <v>#VALUE!</v>
      </c>
      <c r="P51" s="60" t="e">
        <f>+(A!N51/A!$D$46)/(I!P80/I!$F$75)</f>
        <v>#VALUE!</v>
      </c>
      <c r="Q51" s="60" t="e">
        <f>+(A!O51/A!$D$46)/(I!Q80/I!$F$75)</f>
        <v>#VALUE!</v>
      </c>
      <c r="R51" s="60" t="e">
        <f>+(A!P51/A!$D$46)/(I!R80/I!$F$75)</f>
        <v>#VALUE!</v>
      </c>
      <c r="S51" s="60" t="e">
        <f>+(A!Q51/A!$D$46)/(I!S80/I!$F$75)</f>
        <v>#VALUE!</v>
      </c>
      <c r="T51" s="60" t="e">
        <f>+(A!R51/A!$D$46)/(I!T80/I!$F$75)</f>
        <v>#VALUE!</v>
      </c>
      <c r="U51" s="60" t="e">
        <f>+(A!S51/A!$D$46)/(I!U80/I!$F$75)</f>
        <v>#VALUE!</v>
      </c>
      <c r="V51" s="60" t="e">
        <f>+(A!T51/A!$D$46)/(I!V80/I!$F$75)</f>
        <v>#VALUE!</v>
      </c>
      <c r="W51" s="60" t="e">
        <f>+(A!U51/A!$D$46)/(I!W80/I!$F$75)</f>
        <v>#VALUE!</v>
      </c>
      <c r="X51" s="60" t="e">
        <f>+(A!V51/A!$D$46)/(I!X80/I!$F$75)</f>
        <v>#VALUE!</v>
      </c>
      <c r="Y51" s="60" t="e">
        <f>+(A!W51/A!$D$46)/(I!Y80/I!$F$75)</f>
        <v>#VALUE!</v>
      </c>
      <c r="Z51" s="60" t="e">
        <f>+(A!X51/A!$D$46)/(I!Z80/I!$F$75)</f>
        <v>#VALUE!</v>
      </c>
      <c r="AA51" s="60" t="e">
        <f>+(A!Y51/A!$D$46)/(I!AA80/I!$F$75)</f>
        <v>#VALUE!</v>
      </c>
      <c r="AB51" s="60" t="e">
        <f>+(A!Z51/A!$D$46)/(I!AB80/I!$F$75)</f>
        <v>#VALUE!</v>
      </c>
      <c r="AC51" s="60" t="e">
        <f>+(A!AA51/A!$D$46)/(I!AC80/I!$F$75)</f>
        <v>#VALUE!</v>
      </c>
      <c r="AD51" s="60" t="e">
        <f>+(A!AB51/A!$D$46)/(I!AD80/I!$F$75)</f>
        <v>#VALUE!</v>
      </c>
      <c r="AE51" s="60" t="e">
        <f>+(A!AC51/A!$D$46)/(I!AE80/I!$F$75)</f>
        <v>#VALUE!</v>
      </c>
      <c r="AF51" s="60">
        <f>+(A!AD51/A!$D$46)/(I!AF80/I!$F$75)</f>
        <v>0.77379051007603505</v>
      </c>
    </row>
    <row r="52" spans="4:32" x14ac:dyDescent="0.25">
      <c r="D52" s="251" t="s">
        <v>21</v>
      </c>
      <c r="E52" s="252"/>
      <c r="F52" s="60" t="e">
        <f>+(A!D52/A!$D$46)/(I!F81/I!$F$75)</f>
        <v>#VALUE!</v>
      </c>
      <c r="G52" s="60" t="e">
        <f>+(A!E52/A!$D$46)/(I!G81/I!$F$75)</f>
        <v>#VALUE!</v>
      </c>
      <c r="H52" s="60" t="e">
        <f>+(A!F52/A!$D$46)/(I!H81/I!$F$75)</f>
        <v>#VALUE!</v>
      </c>
      <c r="I52" s="60" t="e">
        <f>+(A!G52/A!$D$46)/(I!I81/I!$F$75)</f>
        <v>#VALUE!</v>
      </c>
      <c r="J52" s="60" t="e">
        <f>+(A!H52/A!$D$46)/(I!J81/I!$F$75)</f>
        <v>#VALUE!</v>
      </c>
      <c r="K52" s="60" t="e">
        <f>+(A!I52/A!$D$46)/(I!K81/I!$F$75)</f>
        <v>#VALUE!</v>
      </c>
      <c r="L52" s="60" t="e">
        <f>+(A!J51/A!$D$46)/(I!L81/I!$F$75)</f>
        <v>#VALUE!</v>
      </c>
      <c r="M52" s="60" t="e">
        <f>+(A!K52/A!$D$46)/(I!M81/I!$F$75)</f>
        <v>#VALUE!</v>
      </c>
      <c r="N52" s="60">
        <f>+(A!L52/A!$D$46)/(I!N81/I!$F$75)</f>
        <v>3.2741649733253865E-2</v>
      </c>
      <c r="O52" s="60">
        <f>+(A!M52/A!$D$46)/(I!O81/I!$F$75)</f>
        <v>0.86438848521730205</v>
      </c>
      <c r="P52" s="60">
        <f>+(A!N52/A!$D$46)/(I!P81/I!$F$75)</f>
        <v>0.37956308593544841</v>
      </c>
      <c r="Q52" s="60">
        <f>+(A!O52/A!$D$46)/(I!Q81/I!$F$75)</f>
        <v>0.18731454393589822</v>
      </c>
      <c r="R52" s="60">
        <f>+(A!P52/A!$D$46)/(I!R81/I!$F$75)</f>
        <v>0.9493274811391248</v>
      </c>
      <c r="S52" s="60">
        <f>+(A!Q52/A!$D$46)/(I!S81/I!$F$75)</f>
        <v>5.9261706392018117E-2</v>
      </c>
      <c r="T52" s="60">
        <f>+(A!R52/A!$D$46)/(I!T81/I!$F$75)</f>
        <v>4.4188356186339532E-2</v>
      </c>
      <c r="U52" s="60" t="e">
        <f>+(A!S52/A!$D$46)/(I!U81/I!$F$75)</f>
        <v>#VALUE!</v>
      </c>
      <c r="V52" s="60">
        <f>+(A!T52/A!$D$46)/(I!V81/I!$F$75)</f>
        <v>0.11739423855922754</v>
      </c>
      <c r="W52" s="60">
        <f>+(A!U52/A!$D$46)/(I!W81/I!$F$75)</f>
        <v>3.0908529025896796E-2</v>
      </c>
      <c r="X52" s="60">
        <f>+(A!V52/A!$D$46)/(I!X81/I!$F$75)</f>
        <v>9.0871569966215981E-2</v>
      </c>
      <c r="Y52" s="60">
        <f>+(A!W52/A!$D$46)/(I!Y81/I!$F$75)</f>
        <v>0.12401431927574258</v>
      </c>
      <c r="Z52" s="60">
        <f>+(A!X52/A!$D$46)/(I!Z81/I!$F$75)</f>
        <v>0.14209410586163299</v>
      </c>
      <c r="AA52" s="60">
        <f>+(A!Y52/A!$D$46)/(I!AA81/I!$F$75)</f>
        <v>0.11240464257358238</v>
      </c>
      <c r="AB52" s="60">
        <f>+(A!Z52/A!$D$46)/(I!AB81/I!$F$75)</f>
        <v>7.9545629598031353E-2</v>
      </c>
      <c r="AC52" s="60">
        <f>+(A!AA52/A!$D$46)/(I!AC81/I!$F$75)</f>
        <v>4.1526470663164249E-2</v>
      </c>
      <c r="AD52" s="60">
        <f>+(A!AB52/A!$D$46)/(I!AD81/I!$F$75)</f>
        <v>2.7848808298854222E-2</v>
      </c>
      <c r="AE52" s="60">
        <f>+(A!AC52/A!$D$46)/(I!AE81/I!$F$75)</f>
        <v>8.7181121083676053E-2</v>
      </c>
      <c r="AF52" s="60">
        <f>+(A!AD52/A!$D$46)/(I!AF81/I!$F$75)</f>
        <v>0.12766514520430641</v>
      </c>
    </row>
    <row r="53" spans="4:32" x14ac:dyDescent="0.25">
      <c r="D53" s="249" t="s">
        <v>22</v>
      </c>
      <c r="E53" s="250"/>
      <c r="F53" s="60" t="e">
        <f>+(A!D53/A!$D$46)/(I!F82/I!$F$75)</f>
        <v>#VALUE!</v>
      </c>
      <c r="G53" s="60" t="e">
        <f>+(A!E53/A!$D$46)/(I!G82/I!$F$75)</f>
        <v>#VALUE!</v>
      </c>
      <c r="H53" s="60" t="e">
        <f>+(A!F53/A!$D$46)/(I!H82/I!$F$75)</f>
        <v>#VALUE!</v>
      </c>
      <c r="I53" s="60" t="e">
        <f>+(A!G53/A!$D$46)/(I!I82/I!$F$75)</f>
        <v>#VALUE!</v>
      </c>
      <c r="J53" s="60" t="e">
        <f>+(A!H53/A!$D$46)/(I!J82/I!$F$75)</f>
        <v>#VALUE!</v>
      </c>
      <c r="K53" s="60" t="e">
        <f>+(A!I53/A!$D$46)/(I!K82/I!$F$75)</f>
        <v>#VALUE!</v>
      </c>
      <c r="L53" s="60" t="e">
        <f>+(A!J52/A!$D$46)/(I!L82/I!$F$75)</f>
        <v>#VALUE!</v>
      </c>
      <c r="M53" s="60" t="e">
        <f>+(A!K53/A!$D$46)/(I!M82/I!$F$75)</f>
        <v>#VALUE!</v>
      </c>
      <c r="N53" s="60">
        <f>+(A!L53/A!$D$46)/(I!N82/I!$F$75)</f>
        <v>1.4337911549699421E-3</v>
      </c>
      <c r="O53" s="60">
        <f>+(A!M53/A!$D$46)/(I!O82/I!$F$75)</f>
        <v>2.7700479943703737E-2</v>
      </c>
      <c r="P53" s="60">
        <f>+(A!N53/A!$D$46)/(I!P82/I!$F$75)</f>
        <v>7.2929639118638721E-3</v>
      </c>
      <c r="Q53" s="60" t="e">
        <f>+(A!O53/A!$D$46)/(I!Q82/I!$F$75)</f>
        <v>#VALUE!</v>
      </c>
      <c r="R53" s="60">
        <f>+(A!P53/A!$D$46)/(I!R82/I!$F$75)</f>
        <v>6.502011660380112E-3</v>
      </c>
      <c r="S53" s="60">
        <f>+(A!Q53/A!$D$46)/(I!S82/I!$F$75)</f>
        <v>3.8403808883019914E-3</v>
      </c>
      <c r="T53" s="60" t="e">
        <f>+(A!R53/A!$D$46)/(I!T82/I!$F$75)</f>
        <v>#VALUE!</v>
      </c>
      <c r="U53" s="60">
        <f>+(A!S53/A!$D$46)/(I!U82/I!$F$75)</f>
        <v>1.6712695759624301E-3</v>
      </c>
      <c r="V53" s="60">
        <f>+(A!T53/A!$D$46)/(I!V82/I!$F$75)</f>
        <v>4.3353351108490611E-2</v>
      </c>
      <c r="W53" s="60" t="e">
        <f>+(A!U53/A!$D$46)/(I!W82/I!$F$75)</f>
        <v>#VALUE!</v>
      </c>
      <c r="X53" s="60">
        <f>+(A!V53/A!$D$46)/(I!X82/I!$F$75)</f>
        <v>1.4207135970338976E-4</v>
      </c>
      <c r="Y53" s="60">
        <f>+(A!W53/A!$D$46)/(I!Y82/I!$F$75)</f>
        <v>9.51715858887308E-2</v>
      </c>
      <c r="Z53" s="60">
        <f>+(A!X53/A!$D$46)/(I!Z82/I!$F$75)</f>
        <v>2.4786232012555076E-3</v>
      </c>
      <c r="AA53" s="60">
        <f>+(A!Y53/A!$D$46)/(I!AA82/I!$F$75)</f>
        <v>2.5263028150784225E-2</v>
      </c>
      <c r="AB53" s="60">
        <f>+(A!Z53/A!$D$46)/(I!AB82/I!$F$75)</f>
        <v>5.5287484731327496E-2</v>
      </c>
      <c r="AC53" s="60">
        <f>+(A!AA53/A!$D$46)/(I!AC82/I!$F$75)</f>
        <v>2.1512206096130772E-2</v>
      </c>
      <c r="AD53" s="60">
        <f>+(A!AB53/A!$D$46)/(I!AD82/I!$F$75)</f>
        <v>1.7024134572898874E-2</v>
      </c>
      <c r="AE53" s="60">
        <f>+(A!AC53/A!$D$46)/(I!AE82/I!$F$75)</f>
        <v>3.4488864807359366E-4</v>
      </c>
      <c r="AF53" s="60" t="e">
        <f>+(A!AD53/A!$D$46)/(I!AF82/I!$F$75)</f>
        <v>#VALUE!</v>
      </c>
    </row>
    <row r="54" spans="4:32" x14ac:dyDescent="0.25">
      <c r="D54" s="251" t="s">
        <v>23</v>
      </c>
      <c r="E54" s="252"/>
      <c r="F54" s="60" t="e">
        <f>+(A!D54/A!$D$46)/(I!F83/I!$F$75)</f>
        <v>#VALUE!</v>
      </c>
      <c r="G54" s="60" t="e">
        <f>+(A!E54/A!$D$46)/(I!G83/I!$F$75)</f>
        <v>#VALUE!</v>
      </c>
      <c r="H54" s="60" t="e">
        <f>+(A!F54/A!$D$46)/(I!H83/I!$F$75)</f>
        <v>#VALUE!</v>
      </c>
      <c r="I54" s="60" t="e">
        <f>+(A!G54/A!$D$46)/(I!I83/I!$F$75)</f>
        <v>#VALUE!</v>
      </c>
      <c r="J54" s="60" t="e">
        <f>+(A!H54/A!$D$46)/(I!J83/I!$F$75)</f>
        <v>#VALUE!</v>
      </c>
      <c r="K54" s="60" t="e">
        <f>+(A!I54/A!$D$46)/(I!K83/I!$F$75)</f>
        <v>#VALUE!</v>
      </c>
      <c r="L54" s="60" t="e">
        <f>+(A!J53/A!$D$46)/(I!L83/I!$F$75)</f>
        <v>#VALUE!</v>
      </c>
      <c r="M54" s="60" t="e">
        <f>+(A!K54/A!$D$46)/(I!M83/I!$F$75)</f>
        <v>#VALUE!</v>
      </c>
      <c r="N54" s="60" t="e">
        <f>+(A!L54/A!$D$46)/(I!N83/I!$F$75)</f>
        <v>#VALUE!</v>
      </c>
      <c r="O54" s="60" t="e">
        <f>+(A!M54/A!$D$46)/(I!O83/I!$F$75)</f>
        <v>#VALUE!</v>
      </c>
      <c r="P54" s="60" t="e">
        <f>+(A!N54/A!$D$46)/(I!P83/I!$F$75)</f>
        <v>#VALUE!</v>
      </c>
      <c r="Q54" s="60">
        <f>+(A!O54/A!$D$46)/(I!Q83/I!$F$75)</f>
        <v>2.4906090266825765E-2</v>
      </c>
      <c r="R54" s="60" t="e">
        <f>+(A!P54/A!$D$46)/(I!R83/I!$F$75)</f>
        <v>#VALUE!</v>
      </c>
      <c r="S54" s="60">
        <f>+(A!Q54/A!$D$46)/(I!S83/I!$F$75)</f>
        <v>1.6537504781019938E-2</v>
      </c>
      <c r="T54" s="60" t="e">
        <f>+(A!R54/A!$D$46)/(I!T83/I!$F$75)</f>
        <v>#VALUE!</v>
      </c>
      <c r="U54" s="60">
        <f>+(A!S54/A!$D$46)/(I!U83/I!$F$75)</f>
        <v>2.490719070390154E-2</v>
      </c>
      <c r="V54" s="60">
        <f>+(A!T54/A!$D$46)/(I!V83/I!$F$75)</f>
        <v>7.9872904768805621E-3</v>
      </c>
      <c r="W54" s="60">
        <f>+(A!U54/A!$D$46)/(I!W83/I!$F$75)</f>
        <v>0.14728270674375285</v>
      </c>
      <c r="X54" s="60">
        <f>+(A!V54/A!$D$46)/(I!X83/I!$F$75)</f>
        <v>3.4695882127576738E-2</v>
      </c>
      <c r="Y54" s="60">
        <f>+(A!W54/A!$D$46)/(I!Y83/I!$F$75)</f>
        <v>0.17145451143801077</v>
      </c>
      <c r="Z54" s="60">
        <f>+(A!X54/A!$D$46)/(I!Z83/I!$F$75)</f>
        <v>4.2874403364981335E-2</v>
      </c>
      <c r="AA54" s="60">
        <f>+(A!Y54/A!$D$46)/(I!AA83/I!$F$75)</f>
        <v>1.2936589960874942</v>
      </c>
      <c r="AB54" s="60">
        <f>+(A!Z54/A!$D$46)/(I!AB83/I!$F$75)</f>
        <v>0.52931806867627385</v>
      </c>
      <c r="AC54" s="60">
        <f>+(A!AA54/A!$D$46)/(I!AC83/I!$F$75)</f>
        <v>0.10687571422026161</v>
      </c>
      <c r="AD54" s="60">
        <f>+(A!AB54/A!$D$46)/(I!AD83/I!$F$75)</f>
        <v>0.12329083930931833</v>
      </c>
      <c r="AE54" s="60">
        <f>+(A!AC54/A!$D$46)/(I!AE83/I!$F$75)</f>
        <v>3.667713072334372E-2</v>
      </c>
      <c r="AF54" s="60">
        <f>+(A!AD54/A!$D$46)/(I!AF83/I!$F$75)</f>
        <v>2.6093798028002935E-2</v>
      </c>
    </row>
    <row r="55" spans="4:32" x14ac:dyDescent="0.25">
      <c r="D55" s="249" t="s">
        <v>24</v>
      </c>
      <c r="E55" s="250"/>
      <c r="F55" s="60">
        <f>+(A!D55/A!$D$46)/(I!F84/I!$F$75)</f>
        <v>3.7682317986097523E-2</v>
      </c>
      <c r="G55" s="60">
        <f>+(A!E55/A!$D$46)/(I!G84/I!$F$75)</f>
        <v>1.0208239794416348E-2</v>
      </c>
      <c r="H55" s="60" t="e">
        <f>+(A!F55/A!$D$46)/(I!H84/I!$F$75)</f>
        <v>#VALUE!</v>
      </c>
      <c r="I55" s="60" t="e">
        <f>+(A!G55/A!$D$46)/(I!I84/I!$F$75)</f>
        <v>#VALUE!</v>
      </c>
      <c r="J55" s="60" t="e">
        <f>+(A!H55/A!$D$46)/(I!J84/I!$F$75)</f>
        <v>#VALUE!</v>
      </c>
      <c r="K55" s="60" t="e">
        <f>+(A!I55/A!$D$46)/(I!K84/I!$F$75)</f>
        <v>#VALUE!</v>
      </c>
      <c r="L55" s="60" t="e">
        <f>+(A!J54/A!$D$46)/(I!L84/I!$F$75)</f>
        <v>#VALUE!</v>
      </c>
      <c r="M55" s="60">
        <f>+(A!K55/A!$D$46)/(I!M84/I!$F$75)</f>
        <v>1.1675739101642952E-2</v>
      </c>
      <c r="N55" s="60">
        <f>+(A!L55/A!$D$46)/(I!N84/I!$F$75)</f>
        <v>9.3339286929487009E-2</v>
      </c>
      <c r="O55" s="60">
        <f>+(A!M55/A!$D$46)/(I!O84/I!$F$75)</f>
        <v>8.1574983500639631E-3</v>
      </c>
      <c r="P55" s="60" t="e">
        <f>+(A!N55/A!$D$46)/(I!P84/I!$F$75)</f>
        <v>#VALUE!</v>
      </c>
      <c r="Q55" s="60" t="e">
        <f>+(A!O55/A!$D$46)/(I!Q84/I!$F$75)</f>
        <v>#VALUE!</v>
      </c>
      <c r="R55" s="60">
        <f>+(A!P55/A!$D$46)/(I!R84/I!$F$75)</f>
        <v>2.0403925175447153E-4</v>
      </c>
      <c r="S55" s="60" t="e">
        <f>+(A!Q55/A!$D$46)/(I!S84/I!$F$75)</f>
        <v>#VALUE!</v>
      </c>
      <c r="T55" s="60" t="e">
        <f>+(A!R55/A!$D$46)/(I!T84/I!$F$75)</f>
        <v>#VALUE!</v>
      </c>
      <c r="U55" s="60">
        <f>+(A!S55/A!$D$46)/(I!U84/I!$F$75)</f>
        <v>4.2414287119184541E-3</v>
      </c>
      <c r="V55" s="60" t="e">
        <f>+(A!T55/A!$D$46)/(I!V84/I!$F$75)</f>
        <v>#VALUE!</v>
      </c>
      <c r="W55" s="60">
        <f>+(A!U55/A!$D$46)/(I!W84/I!$F$75)</f>
        <v>3.2264247112818584E-2</v>
      </c>
      <c r="X55" s="60" t="e">
        <f>+(A!V55/A!$D$46)/(I!X84/I!$F$75)</f>
        <v>#VALUE!</v>
      </c>
      <c r="Y55" s="60">
        <f>+(A!W55/A!$D$46)/(I!Y84/I!$F$75)</f>
        <v>1.1860976939396596E-2</v>
      </c>
      <c r="Z55" s="60">
        <f>+(A!X55/A!$D$46)/(I!Z84/I!$F$75)</f>
        <v>2.5310500694572372E-2</v>
      </c>
      <c r="AA55" s="60">
        <f>+(A!Y55/A!$D$46)/(I!AA84/I!$F$75)</f>
        <v>0.17875139085992192</v>
      </c>
      <c r="AB55" s="60">
        <f>+(A!Z55/A!$D$46)/(I!AB84/I!$F$75)</f>
        <v>3.7576064602022299E-2</v>
      </c>
      <c r="AC55" s="60">
        <f>+(A!AA55/A!$D$46)/(I!AC84/I!$F$75)</f>
        <v>2.985273578218162E-2</v>
      </c>
      <c r="AD55" s="60">
        <f>+(A!AB55/A!$D$46)/(I!AD84/I!$F$75)</f>
        <v>8.9722138607481235E-3</v>
      </c>
      <c r="AE55" s="60">
        <f>+(A!AC55/A!$D$46)/(I!AE84/I!$F$75)</f>
        <v>7.3832430661085316E-2</v>
      </c>
      <c r="AF55" s="60" t="e">
        <f>+(A!AD55/A!$D$46)/(I!AF84/I!$F$75)</f>
        <v>#VALUE!</v>
      </c>
    </row>
    <row r="56" spans="4:32" ht="15.75" thickBot="1" x14ac:dyDescent="0.3">
      <c r="D56" s="247" t="s">
        <v>25</v>
      </c>
      <c r="E56" s="248"/>
      <c r="F56" s="76" t="e">
        <f>+(A!D56/A!$D$46)/(I!F85/I!$F$75)</f>
        <v>#VALUE!</v>
      </c>
      <c r="G56" s="76" t="e">
        <f>+(A!E56/A!$D$46)/(I!G85/I!$F$75)</f>
        <v>#VALUE!</v>
      </c>
      <c r="H56" s="76" t="e">
        <f>+(A!F56/A!$D$46)/(I!H85/I!$F$75)</f>
        <v>#VALUE!</v>
      </c>
      <c r="I56" s="76" t="e">
        <f>+(A!G56/A!$D$46)/(I!I85/I!$F$75)</f>
        <v>#VALUE!</v>
      </c>
      <c r="J56" s="76" t="e">
        <f>+(A!H56/A!$D$46)/(I!J85/I!$F$75)</f>
        <v>#VALUE!</v>
      </c>
      <c r="K56" s="76" t="e">
        <f>+(A!I56/A!$D$46)/(I!K85/I!$F$75)</f>
        <v>#VALUE!</v>
      </c>
      <c r="L56" s="76" t="e">
        <f>+(A!J55/A!$D$46)/(I!L85/I!$F$75)</f>
        <v>#VALUE!</v>
      </c>
      <c r="M56" s="76" t="e">
        <f>+(A!K56/A!$D$46)/(I!M85/I!$F$75)</f>
        <v>#VALUE!</v>
      </c>
      <c r="N56" s="76" t="e">
        <f>+(A!L56/A!$D$46)/(I!N85/I!$F$75)</f>
        <v>#VALUE!</v>
      </c>
      <c r="O56" s="76">
        <f>+(A!M56/A!$D$46)/(I!O85/I!$F$75)</f>
        <v>8.833717553293978E-3</v>
      </c>
      <c r="P56" s="76">
        <f>+(A!N56/A!$D$46)/(I!P85/I!$F$75)</f>
        <v>2.7299940323231688E-3</v>
      </c>
      <c r="Q56" s="76" t="e">
        <f>+(A!O56/A!$D$46)/(I!Q85/I!$F$75)</f>
        <v>#VALUE!</v>
      </c>
      <c r="R56" s="76">
        <f>+(A!P56/A!$D$46)/(I!R85/I!$F$75)</f>
        <v>2.8054257943112403E-3</v>
      </c>
      <c r="S56" s="76" t="e">
        <f>+(A!Q56/A!$D$46)/(I!S85/I!$F$75)</f>
        <v>#VALUE!</v>
      </c>
      <c r="T56" s="76" t="e">
        <f>+(A!R56/A!$D$46)/(I!T85/I!$F$75)</f>
        <v>#VALUE!</v>
      </c>
      <c r="U56" s="76">
        <f>+(A!S56/A!$D$46)/(I!U85/I!$F$75)</f>
        <v>8.5436453855027626E-7</v>
      </c>
      <c r="V56" s="76">
        <f>+(A!T56/A!$D$46)/(I!V85/I!$F$75)</f>
        <v>4.5539157678160923E-3</v>
      </c>
      <c r="W56" s="76">
        <f>+(A!U56/A!$D$46)/(I!W85/I!$F$75)</f>
        <v>2.665823702994161E-3</v>
      </c>
      <c r="X56" s="76" t="e">
        <f>+(A!V56/A!$D$46)/(I!X85/I!$F$75)</f>
        <v>#VALUE!</v>
      </c>
      <c r="Y56" s="76">
        <f>+(A!W56/A!$D$46)/(I!Y85/I!$F$75)</f>
        <v>5.7003380688343481E-3</v>
      </c>
      <c r="Z56" s="76">
        <f>+(A!X56/A!$D$46)/(I!Z85/I!$F$75)</f>
        <v>1.6525459578903356E-6</v>
      </c>
      <c r="AA56" s="76">
        <f>+(A!Y56/A!$D$46)/(I!AA85/I!$F$75)</f>
        <v>5.894326430915686E-3</v>
      </c>
      <c r="AB56" s="76">
        <f>+(A!Z56/A!$D$46)/(I!AB85/I!$F$75)</f>
        <v>0</v>
      </c>
      <c r="AC56" s="76" t="e">
        <f>+(A!AA56/A!$D$46)/(I!AC85/I!$F$75)</f>
        <v>#VALUE!</v>
      </c>
      <c r="AD56" s="76" t="e">
        <f>+(A!AB56/A!$D$46)/(I!AD85/I!$F$75)</f>
        <v>#VALUE!</v>
      </c>
      <c r="AE56" s="76" t="e">
        <f>+(A!AC56/A!$D$46)/(I!AE85/I!$F$75)</f>
        <v>#VALUE!</v>
      </c>
      <c r="AF56" s="76">
        <f>+(A!AD56/A!$D$46)/(I!AF85/I!$F$75)</f>
        <v>5.7742774546474837E-7</v>
      </c>
    </row>
    <row r="57" spans="4:32" x14ac:dyDescent="0.25">
      <c r="D57" t="s">
        <v>52</v>
      </c>
      <c r="E57" s="99"/>
      <c r="F57" s="77"/>
      <c r="G57" s="77"/>
      <c r="H57" s="77"/>
      <c r="I57" s="77"/>
      <c r="J57" s="77"/>
      <c r="K57" s="77"/>
      <c r="L57" s="77"/>
      <c r="M57" s="77"/>
      <c r="N57" s="77"/>
      <c r="O57" s="77"/>
      <c r="P57" s="77"/>
      <c r="Q57" s="77"/>
      <c r="R57" s="77"/>
      <c r="S57" s="77"/>
      <c r="T57" s="77"/>
      <c r="U57" s="77"/>
      <c r="V57" s="77"/>
      <c r="W57" s="77"/>
      <c r="X57" s="77"/>
      <c r="Y57" s="77"/>
      <c r="Z57" s="77"/>
      <c r="AA57" s="77"/>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53" t="s">
        <v>26</v>
      </c>
      <c r="E60" s="254"/>
      <c r="F60" s="85"/>
      <c r="G60" s="78"/>
      <c r="H60" s="79"/>
      <c r="I60" s="78"/>
      <c r="J60" s="78"/>
      <c r="K60" s="78"/>
      <c r="L60" s="78"/>
      <c r="M60" s="78"/>
      <c r="N60" s="78"/>
      <c r="O60" s="78"/>
      <c r="P60" s="78"/>
      <c r="Q60" s="78"/>
      <c r="R60" s="78"/>
      <c r="S60" s="78"/>
      <c r="T60" s="78"/>
      <c r="U60" s="78"/>
      <c r="V60" s="78"/>
      <c r="W60" s="78"/>
      <c r="X60" s="78"/>
      <c r="Y60" s="78"/>
      <c r="Z60" s="78"/>
      <c r="AA60" s="78"/>
      <c r="AB60" s="78"/>
      <c r="AC60" s="78"/>
      <c r="AD60" s="78"/>
      <c r="AE60" s="78"/>
      <c r="AF60" s="78"/>
    </row>
    <row r="61" spans="4:32" x14ac:dyDescent="0.25">
      <c r="D61" s="249" t="s">
        <v>16</v>
      </c>
      <c r="E61" s="250"/>
      <c r="F61" s="80" t="str">
        <f>+IF(F47&gt; 0.33,"VENTAJA","INTRAPRODUCTO")</f>
        <v>VENTAJA</v>
      </c>
      <c r="G61" s="75" t="str">
        <f t="shared" ref="G61:AA61" si="0">+IF(G47&gt; 0.33,"VENTAJA","INTRAPRODUCTO")</f>
        <v>VENTAJA</v>
      </c>
      <c r="H61" s="81" t="e">
        <f t="shared" si="0"/>
        <v>#VALUE!</v>
      </c>
      <c r="I61" s="75" t="e">
        <f t="shared" si="0"/>
        <v>#VALUE!</v>
      </c>
      <c r="J61" s="81" t="e">
        <f t="shared" si="0"/>
        <v>#VALUE!</v>
      </c>
      <c r="K61" s="75" t="e">
        <f t="shared" si="0"/>
        <v>#VALUE!</v>
      </c>
      <c r="L61" s="81" t="e">
        <f t="shared" si="0"/>
        <v>#REF!</v>
      </c>
      <c r="M61" s="75" t="str">
        <f t="shared" si="0"/>
        <v>INTRAPRODUCTO</v>
      </c>
      <c r="N61" s="81" t="str">
        <f t="shared" si="0"/>
        <v>VENTAJA</v>
      </c>
      <c r="O61" s="75" t="str">
        <f t="shared" si="0"/>
        <v>VENTAJA</v>
      </c>
      <c r="P61" s="81" t="str">
        <f t="shared" si="0"/>
        <v>INTRAPRODUCTO</v>
      </c>
      <c r="Q61" s="75" t="str">
        <f t="shared" si="0"/>
        <v>INTRAPRODUCTO</v>
      </c>
      <c r="R61" s="81" t="str">
        <f t="shared" si="0"/>
        <v>INTRAPRODUCTO</v>
      </c>
      <c r="S61" s="75" t="e">
        <f t="shared" si="0"/>
        <v>#VALUE!</v>
      </c>
      <c r="T61" s="81" t="str">
        <f t="shared" si="0"/>
        <v>INTRAPRODUCTO</v>
      </c>
      <c r="U61" s="75" t="e">
        <f t="shared" si="0"/>
        <v>#VALUE!</v>
      </c>
      <c r="V61" s="81" t="e">
        <f t="shared" si="0"/>
        <v>#VALUE!</v>
      </c>
      <c r="W61" s="75" t="str">
        <f t="shared" si="0"/>
        <v>VENTAJA</v>
      </c>
      <c r="X61" s="81" t="str">
        <f t="shared" si="0"/>
        <v>VENTAJA</v>
      </c>
      <c r="Y61" s="75" t="str">
        <f t="shared" si="0"/>
        <v>VENTAJA</v>
      </c>
      <c r="Z61" s="81" t="str">
        <f t="shared" si="0"/>
        <v>VENTAJA</v>
      </c>
      <c r="AA61" s="75" t="str">
        <f t="shared" si="0"/>
        <v>INTRAPRODUCTO</v>
      </c>
      <c r="AB61" s="75" t="str">
        <f t="shared" ref="AB61:AC61" si="1">+IF(AB47&gt; 0.33,"VENTAJA","INTRAPRODUCTO")</f>
        <v>INTRAPRODUCTO</v>
      </c>
      <c r="AC61" s="75" t="str">
        <f t="shared" si="1"/>
        <v>INTRAPRODUCTO</v>
      </c>
      <c r="AD61" s="75" t="str">
        <f t="shared" ref="AD61:AE61" si="2">+IF(AD47&gt; 0.33,"VENTAJA","INTRAPRODUCTO")</f>
        <v>VENTAJA</v>
      </c>
      <c r="AE61" s="75" t="str">
        <f t="shared" si="2"/>
        <v>VENTAJA</v>
      </c>
      <c r="AF61" s="75" t="str">
        <f t="shared" ref="AF61" si="3">+IF(AF47&gt; 0.33,"VENTAJA","INTRAPRODUCTO")</f>
        <v>INTRAPRODUCTO</v>
      </c>
    </row>
    <row r="62" spans="4:32" x14ac:dyDescent="0.25">
      <c r="D62" s="251" t="s">
        <v>17</v>
      </c>
      <c r="E62" s="252"/>
      <c r="F62" s="82" t="str">
        <f t="shared" ref="F62:AA62" si="4">+IF(F48&gt; 0.33,"VENTAJA","INTRAPRODUCTO")</f>
        <v>VENTAJA</v>
      </c>
      <c r="G62" s="60" t="e">
        <f t="shared" si="4"/>
        <v>#VALUE!</v>
      </c>
      <c r="H62" s="77" t="e">
        <f t="shared" si="4"/>
        <v>#VALUE!</v>
      </c>
      <c r="I62" s="60" t="e">
        <f t="shared" si="4"/>
        <v>#VALUE!</v>
      </c>
      <c r="J62" s="77" t="str">
        <f t="shared" si="4"/>
        <v>VENTAJA</v>
      </c>
      <c r="K62" s="60" t="e">
        <f t="shared" si="4"/>
        <v>#VALUE!</v>
      </c>
      <c r="L62" s="77" t="str">
        <f t="shared" si="4"/>
        <v>VENTAJA</v>
      </c>
      <c r="M62" s="60" t="e">
        <f t="shared" si="4"/>
        <v>#VALUE!</v>
      </c>
      <c r="N62" s="77" t="str">
        <f t="shared" si="4"/>
        <v>VENTAJA</v>
      </c>
      <c r="O62" s="60" t="str">
        <f t="shared" si="4"/>
        <v>VENTAJA</v>
      </c>
      <c r="P62" s="77" t="str">
        <f t="shared" si="4"/>
        <v>VENTAJA</v>
      </c>
      <c r="Q62" s="60" t="str">
        <f t="shared" si="4"/>
        <v>VENTAJA</v>
      </c>
      <c r="R62" s="77" t="e">
        <f t="shared" si="4"/>
        <v>#VALUE!</v>
      </c>
      <c r="S62" s="60" t="e">
        <f t="shared" si="4"/>
        <v>#VALUE!</v>
      </c>
      <c r="T62" s="77" t="e">
        <f t="shared" si="4"/>
        <v>#VALUE!</v>
      </c>
      <c r="U62" s="60" t="str">
        <f t="shared" si="4"/>
        <v>VENTAJA</v>
      </c>
      <c r="V62" s="77" t="str">
        <f t="shared" si="4"/>
        <v>VENTAJA</v>
      </c>
      <c r="W62" s="60" t="e">
        <f t="shared" si="4"/>
        <v>#VALUE!</v>
      </c>
      <c r="X62" s="77" t="e">
        <f t="shared" si="4"/>
        <v>#VALUE!</v>
      </c>
      <c r="Y62" s="60" t="e">
        <f t="shared" si="4"/>
        <v>#VALUE!</v>
      </c>
      <c r="Z62" s="77" t="str">
        <f t="shared" si="4"/>
        <v>VENTAJA</v>
      </c>
      <c r="AA62" s="60" t="e">
        <f t="shared" si="4"/>
        <v>#VALUE!</v>
      </c>
      <c r="AB62" s="60" t="e">
        <f t="shared" ref="AB62:AC62" si="5">+IF(AB48&gt; 0.33,"VENTAJA","INTRAPRODUCTO")</f>
        <v>#VALUE!</v>
      </c>
      <c r="AC62" s="60" t="e">
        <f t="shared" si="5"/>
        <v>#VALUE!</v>
      </c>
      <c r="AD62" s="60" t="str">
        <f t="shared" ref="AD62:AE62" si="6">+IF(AD48&gt; 0.33,"VENTAJA","INTRAPRODUCTO")</f>
        <v>VENTAJA</v>
      </c>
      <c r="AE62" s="60" t="e">
        <f t="shared" si="6"/>
        <v>#VALUE!</v>
      </c>
      <c r="AF62" s="60" t="e">
        <f t="shared" ref="AF62" si="7">+IF(AF48&gt; 0.33,"VENTAJA","INTRAPRODUCTO")</f>
        <v>#VALUE!</v>
      </c>
    </row>
    <row r="63" spans="4:32" x14ac:dyDescent="0.25">
      <c r="D63" s="249" t="s">
        <v>18</v>
      </c>
      <c r="E63" s="250"/>
      <c r="F63" s="82" t="e">
        <f t="shared" ref="F63:AA63" si="8">+IF(F49&gt; 0.33,"VENTAJA","INTRAPRODUCTO")</f>
        <v>#VALUE!</v>
      </c>
      <c r="G63" s="60" t="e">
        <f t="shared" si="8"/>
        <v>#VALUE!</v>
      </c>
      <c r="H63" s="77" t="e">
        <f t="shared" si="8"/>
        <v>#VALUE!</v>
      </c>
      <c r="I63" s="60" t="e">
        <f t="shared" si="8"/>
        <v>#VALUE!</v>
      </c>
      <c r="J63" s="77" t="e">
        <f t="shared" si="8"/>
        <v>#VALUE!</v>
      </c>
      <c r="K63" s="60" t="e">
        <f t="shared" si="8"/>
        <v>#VALUE!</v>
      </c>
      <c r="L63" s="77" t="str">
        <f t="shared" si="8"/>
        <v>VENTAJA</v>
      </c>
      <c r="M63" s="60" t="e">
        <f t="shared" si="8"/>
        <v>#VALUE!</v>
      </c>
      <c r="N63" s="77" t="e">
        <f t="shared" si="8"/>
        <v>#VALUE!</v>
      </c>
      <c r="O63" s="60" t="e">
        <f t="shared" si="8"/>
        <v>#VALUE!</v>
      </c>
      <c r="P63" s="77" t="e">
        <f t="shared" si="8"/>
        <v>#VALUE!</v>
      </c>
      <c r="Q63" s="60" t="e">
        <f t="shared" si="8"/>
        <v>#VALUE!</v>
      </c>
      <c r="R63" s="77" t="e">
        <f t="shared" si="8"/>
        <v>#VALUE!</v>
      </c>
      <c r="S63" s="60" t="e">
        <f t="shared" si="8"/>
        <v>#VALUE!</v>
      </c>
      <c r="T63" s="77" t="e">
        <f t="shared" si="8"/>
        <v>#VALUE!</v>
      </c>
      <c r="U63" s="60" t="e">
        <f t="shared" si="8"/>
        <v>#VALUE!</v>
      </c>
      <c r="V63" s="77" t="e">
        <f t="shared" si="8"/>
        <v>#VALUE!</v>
      </c>
      <c r="W63" s="60" t="e">
        <f t="shared" si="8"/>
        <v>#VALUE!</v>
      </c>
      <c r="X63" s="77" t="e">
        <f t="shared" si="8"/>
        <v>#VALUE!</v>
      </c>
      <c r="Y63" s="60" t="e">
        <f t="shared" si="8"/>
        <v>#VALUE!</v>
      </c>
      <c r="Z63" s="77" t="e">
        <f t="shared" si="8"/>
        <v>#VALUE!</v>
      </c>
      <c r="AA63" s="60" t="e">
        <f t="shared" si="8"/>
        <v>#VALUE!</v>
      </c>
      <c r="AB63" s="60" t="e">
        <f t="shared" ref="AB63:AC63" si="9">+IF(AB49&gt; 0.33,"VENTAJA","INTRAPRODUCTO")</f>
        <v>#VALUE!</v>
      </c>
      <c r="AC63" s="60" t="e">
        <f t="shared" si="9"/>
        <v>#VALUE!</v>
      </c>
      <c r="AD63" s="60" t="e">
        <f t="shared" ref="AD63:AE63" si="10">+IF(AD49&gt; 0.33,"VENTAJA","INTRAPRODUCTO")</f>
        <v>#VALUE!</v>
      </c>
      <c r="AE63" s="60" t="e">
        <f t="shared" si="10"/>
        <v>#VALUE!</v>
      </c>
      <c r="AF63" s="60" t="e">
        <f t="shared" ref="AF63" si="11">+IF(AF49&gt; 0.33,"VENTAJA","INTRAPRODUCTO")</f>
        <v>#VALUE!</v>
      </c>
    </row>
    <row r="64" spans="4:32" x14ac:dyDescent="0.25">
      <c r="D64" s="251" t="s">
        <v>19</v>
      </c>
      <c r="E64" s="252"/>
      <c r="F64" s="82" t="e">
        <f t="shared" ref="F64:AA64" si="12">+IF(F50&gt; 0.33,"VENTAJA","INTRAPRODUCTO")</f>
        <v>#VALUE!</v>
      </c>
      <c r="G64" s="60" t="e">
        <f t="shared" si="12"/>
        <v>#VALUE!</v>
      </c>
      <c r="H64" s="77" t="e">
        <f t="shared" si="12"/>
        <v>#VALUE!</v>
      </c>
      <c r="I64" s="60" t="e">
        <f t="shared" si="12"/>
        <v>#VALUE!</v>
      </c>
      <c r="J64" s="77" t="e">
        <f t="shared" si="12"/>
        <v>#VALUE!</v>
      </c>
      <c r="K64" s="60" t="e">
        <f t="shared" si="12"/>
        <v>#VALUE!</v>
      </c>
      <c r="L64" s="77" t="e">
        <f t="shared" si="12"/>
        <v>#VALUE!</v>
      </c>
      <c r="M64" s="60" t="e">
        <f t="shared" si="12"/>
        <v>#VALUE!</v>
      </c>
      <c r="N64" s="77" t="e">
        <f t="shared" si="12"/>
        <v>#VALUE!</v>
      </c>
      <c r="O64" s="60" t="e">
        <f t="shared" si="12"/>
        <v>#VALUE!</v>
      </c>
      <c r="P64" s="77" t="e">
        <f t="shared" si="12"/>
        <v>#VALUE!</v>
      </c>
      <c r="Q64" s="60" t="e">
        <f t="shared" si="12"/>
        <v>#VALUE!</v>
      </c>
      <c r="R64" s="77" t="e">
        <f t="shared" si="12"/>
        <v>#VALUE!</v>
      </c>
      <c r="S64" s="60" t="e">
        <f t="shared" si="12"/>
        <v>#VALUE!</v>
      </c>
      <c r="T64" s="77" t="e">
        <f t="shared" si="12"/>
        <v>#VALUE!</v>
      </c>
      <c r="U64" s="60" t="e">
        <f t="shared" si="12"/>
        <v>#VALUE!</v>
      </c>
      <c r="V64" s="77" t="e">
        <f t="shared" si="12"/>
        <v>#VALUE!</v>
      </c>
      <c r="W64" s="60" t="e">
        <f t="shared" si="12"/>
        <v>#VALUE!</v>
      </c>
      <c r="X64" s="77" t="e">
        <f t="shared" si="12"/>
        <v>#VALUE!</v>
      </c>
      <c r="Y64" s="60" t="e">
        <f t="shared" si="12"/>
        <v>#VALUE!</v>
      </c>
      <c r="Z64" s="77" t="e">
        <f t="shared" si="12"/>
        <v>#VALUE!</v>
      </c>
      <c r="AA64" s="60" t="str">
        <f t="shared" si="12"/>
        <v>INTRAPRODUCTO</v>
      </c>
      <c r="AB64" s="60" t="e">
        <f t="shared" ref="AB64:AC64" si="13">+IF(AB50&gt; 0.33,"VENTAJA","INTRAPRODUCTO")</f>
        <v>#VALUE!</v>
      </c>
      <c r="AC64" s="60" t="e">
        <f t="shared" si="13"/>
        <v>#VALUE!</v>
      </c>
      <c r="AD64" s="60" t="e">
        <f t="shared" ref="AD64:AE64" si="14">+IF(AD50&gt; 0.33,"VENTAJA","INTRAPRODUCTO")</f>
        <v>#VALUE!</v>
      </c>
      <c r="AE64" s="60" t="e">
        <f t="shared" si="14"/>
        <v>#VALUE!</v>
      </c>
      <c r="AF64" s="60" t="e">
        <f t="shared" ref="AF64" si="15">+IF(AF50&gt; 0.33,"VENTAJA","INTRAPRODUCTO")</f>
        <v>#VALUE!</v>
      </c>
    </row>
    <row r="65" spans="4:32" x14ac:dyDescent="0.25">
      <c r="D65" s="249" t="s">
        <v>20</v>
      </c>
      <c r="E65" s="250"/>
      <c r="F65" s="82" t="e">
        <f t="shared" ref="F65:AA65" si="16">+IF(F51&gt; 0.33,"VENTAJA","INTRAPRODUCTO")</f>
        <v>#VALUE!</v>
      </c>
      <c r="G65" s="60" t="e">
        <f t="shared" si="16"/>
        <v>#VALUE!</v>
      </c>
      <c r="H65" s="77" t="e">
        <f t="shared" si="16"/>
        <v>#VALUE!</v>
      </c>
      <c r="I65" s="60" t="e">
        <f t="shared" si="16"/>
        <v>#VALUE!</v>
      </c>
      <c r="J65" s="77" t="e">
        <f t="shared" si="16"/>
        <v>#VALUE!</v>
      </c>
      <c r="K65" s="60" t="e">
        <f t="shared" si="16"/>
        <v>#VALUE!</v>
      </c>
      <c r="L65" s="77" t="e">
        <f t="shared" si="16"/>
        <v>#VALUE!</v>
      </c>
      <c r="M65" s="60" t="e">
        <f t="shared" si="16"/>
        <v>#VALUE!</v>
      </c>
      <c r="N65" s="77" t="e">
        <f t="shared" si="16"/>
        <v>#VALUE!</v>
      </c>
      <c r="O65" s="60" t="e">
        <f t="shared" si="16"/>
        <v>#VALUE!</v>
      </c>
      <c r="P65" s="77" t="e">
        <f t="shared" si="16"/>
        <v>#VALUE!</v>
      </c>
      <c r="Q65" s="60" t="e">
        <f t="shared" si="16"/>
        <v>#VALUE!</v>
      </c>
      <c r="R65" s="77" t="e">
        <f t="shared" si="16"/>
        <v>#VALUE!</v>
      </c>
      <c r="S65" s="60" t="e">
        <f t="shared" si="16"/>
        <v>#VALUE!</v>
      </c>
      <c r="T65" s="77" t="e">
        <f t="shared" si="16"/>
        <v>#VALUE!</v>
      </c>
      <c r="U65" s="60" t="e">
        <f t="shared" si="16"/>
        <v>#VALUE!</v>
      </c>
      <c r="V65" s="77" t="e">
        <f t="shared" si="16"/>
        <v>#VALUE!</v>
      </c>
      <c r="W65" s="60" t="e">
        <f t="shared" si="16"/>
        <v>#VALUE!</v>
      </c>
      <c r="X65" s="77" t="e">
        <f t="shared" si="16"/>
        <v>#VALUE!</v>
      </c>
      <c r="Y65" s="60" t="e">
        <f t="shared" si="16"/>
        <v>#VALUE!</v>
      </c>
      <c r="Z65" s="77" t="e">
        <f t="shared" si="16"/>
        <v>#VALUE!</v>
      </c>
      <c r="AA65" s="60" t="e">
        <f t="shared" si="16"/>
        <v>#VALUE!</v>
      </c>
      <c r="AB65" s="60" t="e">
        <f t="shared" ref="AB65:AC65" si="17">+IF(AB51&gt; 0.33,"VENTAJA","INTRAPRODUCTO")</f>
        <v>#VALUE!</v>
      </c>
      <c r="AC65" s="60" t="e">
        <f t="shared" si="17"/>
        <v>#VALUE!</v>
      </c>
      <c r="AD65" s="60" t="e">
        <f t="shared" ref="AD65:AE65" si="18">+IF(AD51&gt; 0.33,"VENTAJA","INTRAPRODUCTO")</f>
        <v>#VALUE!</v>
      </c>
      <c r="AE65" s="60" t="e">
        <f t="shared" si="18"/>
        <v>#VALUE!</v>
      </c>
      <c r="AF65" s="60" t="str">
        <f t="shared" ref="AF65" si="19">+IF(AF51&gt; 0.33,"VENTAJA","INTRAPRODUCTO")</f>
        <v>VENTAJA</v>
      </c>
    </row>
    <row r="66" spans="4:32" x14ac:dyDescent="0.25">
      <c r="D66" s="251" t="s">
        <v>21</v>
      </c>
      <c r="E66" s="252"/>
      <c r="F66" s="82" t="e">
        <f t="shared" ref="F66:AA66" si="20">+IF(F52&gt; 0.33,"VENTAJA","INTRAPRODUCTO")</f>
        <v>#VALUE!</v>
      </c>
      <c r="G66" s="60" t="e">
        <f t="shared" si="20"/>
        <v>#VALUE!</v>
      </c>
      <c r="H66" s="77" t="e">
        <f t="shared" si="20"/>
        <v>#VALUE!</v>
      </c>
      <c r="I66" s="60" t="e">
        <f t="shared" si="20"/>
        <v>#VALUE!</v>
      </c>
      <c r="J66" s="77" t="e">
        <f t="shared" si="20"/>
        <v>#VALUE!</v>
      </c>
      <c r="K66" s="60" t="e">
        <f t="shared" si="20"/>
        <v>#VALUE!</v>
      </c>
      <c r="L66" s="77" t="e">
        <f t="shared" si="20"/>
        <v>#VALUE!</v>
      </c>
      <c r="M66" s="60" t="e">
        <f t="shared" si="20"/>
        <v>#VALUE!</v>
      </c>
      <c r="N66" s="77" t="str">
        <f t="shared" si="20"/>
        <v>INTRAPRODUCTO</v>
      </c>
      <c r="O66" s="60" t="str">
        <f t="shared" si="20"/>
        <v>VENTAJA</v>
      </c>
      <c r="P66" s="77" t="str">
        <f t="shared" si="20"/>
        <v>VENTAJA</v>
      </c>
      <c r="Q66" s="60" t="str">
        <f t="shared" si="20"/>
        <v>INTRAPRODUCTO</v>
      </c>
      <c r="R66" s="77" t="str">
        <f t="shared" si="20"/>
        <v>VENTAJA</v>
      </c>
      <c r="S66" s="60" t="str">
        <f t="shared" si="20"/>
        <v>INTRAPRODUCTO</v>
      </c>
      <c r="T66" s="77" t="str">
        <f t="shared" si="20"/>
        <v>INTRAPRODUCTO</v>
      </c>
      <c r="U66" s="60" t="e">
        <f t="shared" si="20"/>
        <v>#VALUE!</v>
      </c>
      <c r="V66" s="77" t="str">
        <f t="shared" si="20"/>
        <v>INTRAPRODUCTO</v>
      </c>
      <c r="W66" s="60" t="str">
        <f t="shared" si="20"/>
        <v>INTRAPRODUCTO</v>
      </c>
      <c r="X66" s="77" t="str">
        <f t="shared" si="20"/>
        <v>INTRAPRODUCTO</v>
      </c>
      <c r="Y66" s="60" t="str">
        <f t="shared" si="20"/>
        <v>INTRAPRODUCTO</v>
      </c>
      <c r="Z66" s="77" t="str">
        <f t="shared" si="20"/>
        <v>INTRAPRODUCTO</v>
      </c>
      <c r="AA66" s="60" t="str">
        <f t="shared" si="20"/>
        <v>INTRAPRODUCTO</v>
      </c>
      <c r="AB66" s="60" t="str">
        <f t="shared" ref="AB66:AC66" si="21">+IF(AB52&gt; 0.33,"VENTAJA","INTRAPRODUCTO")</f>
        <v>INTRAPRODUCTO</v>
      </c>
      <c r="AC66" s="60" t="str">
        <f t="shared" si="21"/>
        <v>INTRAPRODUCTO</v>
      </c>
      <c r="AD66" s="60" t="str">
        <f t="shared" ref="AD66:AE66" si="22">+IF(AD52&gt; 0.33,"VENTAJA","INTRAPRODUCTO")</f>
        <v>INTRAPRODUCTO</v>
      </c>
      <c r="AE66" s="60" t="str">
        <f t="shared" si="22"/>
        <v>INTRAPRODUCTO</v>
      </c>
      <c r="AF66" s="60" t="str">
        <f t="shared" ref="AF66" si="23">+IF(AF52&gt; 0.33,"VENTAJA","INTRAPRODUCTO")</f>
        <v>INTRAPRODUCTO</v>
      </c>
    </row>
    <row r="67" spans="4:32" x14ac:dyDescent="0.25">
      <c r="D67" s="249" t="s">
        <v>22</v>
      </c>
      <c r="E67" s="250"/>
      <c r="F67" s="82" t="e">
        <f t="shared" ref="F67:AA67" si="24">+IF(F53&gt; 0.33,"VENTAJA","INTRAPRODUCTO")</f>
        <v>#VALUE!</v>
      </c>
      <c r="G67" s="60" t="e">
        <f t="shared" si="24"/>
        <v>#VALUE!</v>
      </c>
      <c r="H67" s="77" t="e">
        <f t="shared" si="24"/>
        <v>#VALUE!</v>
      </c>
      <c r="I67" s="60" t="e">
        <f t="shared" si="24"/>
        <v>#VALUE!</v>
      </c>
      <c r="J67" s="77" t="e">
        <f t="shared" si="24"/>
        <v>#VALUE!</v>
      </c>
      <c r="K67" s="60" t="e">
        <f t="shared" si="24"/>
        <v>#VALUE!</v>
      </c>
      <c r="L67" s="77" t="e">
        <f t="shared" si="24"/>
        <v>#VALUE!</v>
      </c>
      <c r="M67" s="60" t="e">
        <f t="shared" si="24"/>
        <v>#VALUE!</v>
      </c>
      <c r="N67" s="77" t="str">
        <f t="shared" si="24"/>
        <v>INTRAPRODUCTO</v>
      </c>
      <c r="O67" s="60" t="str">
        <f t="shared" si="24"/>
        <v>INTRAPRODUCTO</v>
      </c>
      <c r="P67" s="77" t="str">
        <f t="shared" si="24"/>
        <v>INTRAPRODUCTO</v>
      </c>
      <c r="Q67" s="60" t="e">
        <f t="shared" si="24"/>
        <v>#VALUE!</v>
      </c>
      <c r="R67" s="77" t="str">
        <f t="shared" si="24"/>
        <v>INTRAPRODUCTO</v>
      </c>
      <c r="S67" s="60" t="str">
        <f t="shared" si="24"/>
        <v>INTRAPRODUCTO</v>
      </c>
      <c r="T67" s="77" t="e">
        <f t="shared" si="24"/>
        <v>#VALUE!</v>
      </c>
      <c r="U67" s="60" t="str">
        <f t="shared" si="24"/>
        <v>INTRAPRODUCTO</v>
      </c>
      <c r="V67" s="77" t="str">
        <f t="shared" si="24"/>
        <v>INTRAPRODUCTO</v>
      </c>
      <c r="W67" s="60" t="e">
        <f t="shared" si="24"/>
        <v>#VALUE!</v>
      </c>
      <c r="X67" s="77" t="str">
        <f t="shared" si="24"/>
        <v>INTRAPRODUCTO</v>
      </c>
      <c r="Y67" s="60" t="str">
        <f t="shared" si="24"/>
        <v>INTRAPRODUCTO</v>
      </c>
      <c r="Z67" s="77" t="str">
        <f t="shared" si="24"/>
        <v>INTRAPRODUCTO</v>
      </c>
      <c r="AA67" s="60" t="str">
        <f t="shared" si="24"/>
        <v>INTRAPRODUCTO</v>
      </c>
      <c r="AB67" s="60" t="str">
        <f t="shared" ref="AB67:AC67" si="25">+IF(AB53&gt; 0.33,"VENTAJA","INTRAPRODUCTO")</f>
        <v>INTRAPRODUCTO</v>
      </c>
      <c r="AC67" s="60" t="str">
        <f t="shared" si="25"/>
        <v>INTRAPRODUCTO</v>
      </c>
      <c r="AD67" s="60" t="str">
        <f t="shared" ref="AD67:AE67" si="26">+IF(AD53&gt; 0.33,"VENTAJA","INTRAPRODUCTO")</f>
        <v>INTRAPRODUCTO</v>
      </c>
      <c r="AE67" s="60" t="str">
        <f t="shared" si="26"/>
        <v>INTRAPRODUCTO</v>
      </c>
      <c r="AF67" s="60" t="e">
        <f t="shared" ref="AF67" si="27">+IF(AF53&gt; 0.33,"VENTAJA","INTRAPRODUCTO")</f>
        <v>#VALUE!</v>
      </c>
    </row>
    <row r="68" spans="4:32" x14ac:dyDescent="0.25">
      <c r="D68" s="251" t="s">
        <v>23</v>
      </c>
      <c r="E68" s="252"/>
      <c r="F68" s="82" t="e">
        <f t="shared" ref="F68:AA68" si="28">+IF(F54&gt; 0.33,"VENTAJA","INTRAPRODUCTO")</f>
        <v>#VALUE!</v>
      </c>
      <c r="G68" s="60" t="e">
        <f t="shared" si="28"/>
        <v>#VALUE!</v>
      </c>
      <c r="H68" s="77" t="e">
        <f t="shared" si="28"/>
        <v>#VALUE!</v>
      </c>
      <c r="I68" s="60" t="e">
        <f t="shared" si="28"/>
        <v>#VALUE!</v>
      </c>
      <c r="J68" s="77" t="e">
        <f t="shared" si="28"/>
        <v>#VALUE!</v>
      </c>
      <c r="K68" s="60" t="e">
        <f t="shared" si="28"/>
        <v>#VALUE!</v>
      </c>
      <c r="L68" s="77" t="e">
        <f t="shared" si="28"/>
        <v>#VALUE!</v>
      </c>
      <c r="M68" s="60" t="e">
        <f t="shared" si="28"/>
        <v>#VALUE!</v>
      </c>
      <c r="N68" s="77" t="e">
        <f t="shared" si="28"/>
        <v>#VALUE!</v>
      </c>
      <c r="O68" s="60" t="e">
        <f t="shared" si="28"/>
        <v>#VALUE!</v>
      </c>
      <c r="P68" s="77" t="e">
        <f t="shared" si="28"/>
        <v>#VALUE!</v>
      </c>
      <c r="Q68" s="60" t="str">
        <f t="shared" si="28"/>
        <v>INTRAPRODUCTO</v>
      </c>
      <c r="R68" s="77" t="e">
        <f t="shared" si="28"/>
        <v>#VALUE!</v>
      </c>
      <c r="S68" s="60" t="str">
        <f t="shared" si="28"/>
        <v>INTRAPRODUCTO</v>
      </c>
      <c r="T68" s="77" t="e">
        <f t="shared" si="28"/>
        <v>#VALUE!</v>
      </c>
      <c r="U68" s="60" t="str">
        <f t="shared" si="28"/>
        <v>INTRAPRODUCTO</v>
      </c>
      <c r="V68" s="77" t="str">
        <f t="shared" si="28"/>
        <v>INTRAPRODUCTO</v>
      </c>
      <c r="W68" s="60" t="str">
        <f t="shared" si="28"/>
        <v>INTRAPRODUCTO</v>
      </c>
      <c r="X68" s="77" t="str">
        <f t="shared" si="28"/>
        <v>INTRAPRODUCTO</v>
      </c>
      <c r="Y68" s="60" t="str">
        <f t="shared" si="28"/>
        <v>INTRAPRODUCTO</v>
      </c>
      <c r="Z68" s="77" t="str">
        <f t="shared" si="28"/>
        <v>INTRAPRODUCTO</v>
      </c>
      <c r="AA68" s="60" t="str">
        <f t="shared" si="28"/>
        <v>VENTAJA</v>
      </c>
      <c r="AB68" s="60" t="str">
        <f t="shared" ref="AB68:AC68" si="29">+IF(AB54&gt; 0.33,"VENTAJA","INTRAPRODUCTO")</f>
        <v>VENTAJA</v>
      </c>
      <c r="AC68" s="60" t="str">
        <f t="shared" si="29"/>
        <v>INTRAPRODUCTO</v>
      </c>
      <c r="AD68" s="60" t="str">
        <f t="shared" ref="AD68:AE68" si="30">+IF(AD54&gt; 0.33,"VENTAJA","INTRAPRODUCTO")</f>
        <v>INTRAPRODUCTO</v>
      </c>
      <c r="AE68" s="60" t="str">
        <f t="shared" si="30"/>
        <v>INTRAPRODUCTO</v>
      </c>
      <c r="AF68" s="60" t="str">
        <f t="shared" ref="AF68" si="31">+IF(AF54&gt; 0.33,"VENTAJA","INTRAPRODUCTO")</f>
        <v>INTRAPRODUCTO</v>
      </c>
    </row>
    <row r="69" spans="4:32" x14ac:dyDescent="0.25">
      <c r="D69" s="249" t="s">
        <v>24</v>
      </c>
      <c r="E69" s="250"/>
      <c r="F69" s="82" t="str">
        <f t="shared" ref="F69:AA69" si="32">+IF(F55&gt; 0.33,"VENTAJA","INTRAPRODUCTO")</f>
        <v>INTRAPRODUCTO</v>
      </c>
      <c r="G69" s="60" t="str">
        <f t="shared" si="32"/>
        <v>INTRAPRODUCTO</v>
      </c>
      <c r="H69" s="77" t="e">
        <f t="shared" si="32"/>
        <v>#VALUE!</v>
      </c>
      <c r="I69" s="60" t="e">
        <f t="shared" si="32"/>
        <v>#VALUE!</v>
      </c>
      <c r="J69" s="77" t="e">
        <f t="shared" si="32"/>
        <v>#VALUE!</v>
      </c>
      <c r="K69" s="60" t="e">
        <f t="shared" si="32"/>
        <v>#VALUE!</v>
      </c>
      <c r="L69" s="77" t="e">
        <f t="shared" si="32"/>
        <v>#VALUE!</v>
      </c>
      <c r="M69" s="60" t="str">
        <f t="shared" si="32"/>
        <v>INTRAPRODUCTO</v>
      </c>
      <c r="N69" s="77" t="str">
        <f t="shared" si="32"/>
        <v>INTRAPRODUCTO</v>
      </c>
      <c r="O69" s="60" t="str">
        <f t="shared" si="32"/>
        <v>INTRAPRODUCTO</v>
      </c>
      <c r="P69" s="77" t="e">
        <f t="shared" si="32"/>
        <v>#VALUE!</v>
      </c>
      <c r="Q69" s="60" t="e">
        <f t="shared" si="32"/>
        <v>#VALUE!</v>
      </c>
      <c r="R69" s="77" t="str">
        <f t="shared" si="32"/>
        <v>INTRAPRODUCTO</v>
      </c>
      <c r="S69" s="60" t="e">
        <f t="shared" si="32"/>
        <v>#VALUE!</v>
      </c>
      <c r="T69" s="77" t="e">
        <f t="shared" si="32"/>
        <v>#VALUE!</v>
      </c>
      <c r="U69" s="60" t="str">
        <f t="shared" si="32"/>
        <v>INTRAPRODUCTO</v>
      </c>
      <c r="V69" s="77" t="e">
        <f t="shared" si="32"/>
        <v>#VALUE!</v>
      </c>
      <c r="W69" s="60" t="str">
        <f t="shared" si="32"/>
        <v>INTRAPRODUCTO</v>
      </c>
      <c r="X69" s="77" t="e">
        <f t="shared" si="32"/>
        <v>#VALUE!</v>
      </c>
      <c r="Y69" s="60" t="str">
        <f t="shared" si="32"/>
        <v>INTRAPRODUCTO</v>
      </c>
      <c r="Z69" s="77" t="str">
        <f t="shared" si="32"/>
        <v>INTRAPRODUCTO</v>
      </c>
      <c r="AA69" s="60" t="str">
        <f t="shared" si="32"/>
        <v>INTRAPRODUCTO</v>
      </c>
      <c r="AB69" s="60" t="str">
        <f t="shared" ref="AB69:AC69" si="33">+IF(AB55&gt; 0.33,"VENTAJA","INTRAPRODUCTO")</f>
        <v>INTRAPRODUCTO</v>
      </c>
      <c r="AC69" s="60" t="str">
        <f t="shared" si="33"/>
        <v>INTRAPRODUCTO</v>
      </c>
      <c r="AD69" s="60" t="str">
        <f t="shared" ref="AD69:AE69" si="34">+IF(AD55&gt; 0.33,"VENTAJA","INTRAPRODUCTO")</f>
        <v>INTRAPRODUCTO</v>
      </c>
      <c r="AE69" s="60" t="str">
        <f t="shared" si="34"/>
        <v>INTRAPRODUCTO</v>
      </c>
      <c r="AF69" s="60" t="e">
        <f t="shared" ref="AF69" si="35">+IF(AF55&gt; 0.33,"VENTAJA","INTRAPRODUCTO")</f>
        <v>#VALUE!</v>
      </c>
    </row>
    <row r="70" spans="4:32" ht="15.75" thickBot="1" x14ac:dyDescent="0.3">
      <c r="D70" s="247" t="s">
        <v>25</v>
      </c>
      <c r="E70" s="248"/>
      <c r="F70" s="83" t="e">
        <f t="shared" ref="F70:AA70" si="36">+IF(F56&gt; 0.33,"VENTAJA","INTRAPRODUCTO")</f>
        <v>#VALUE!</v>
      </c>
      <c r="G70" s="76" t="e">
        <f t="shared" si="36"/>
        <v>#VALUE!</v>
      </c>
      <c r="H70" s="84" t="e">
        <f t="shared" si="36"/>
        <v>#VALUE!</v>
      </c>
      <c r="I70" s="76" t="e">
        <f t="shared" si="36"/>
        <v>#VALUE!</v>
      </c>
      <c r="J70" s="84" t="e">
        <f t="shared" si="36"/>
        <v>#VALUE!</v>
      </c>
      <c r="K70" s="76" t="e">
        <f t="shared" si="36"/>
        <v>#VALUE!</v>
      </c>
      <c r="L70" s="84" t="e">
        <f t="shared" si="36"/>
        <v>#VALUE!</v>
      </c>
      <c r="M70" s="76" t="e">
        <f t="shared" si="36"/>
        <v>#VALUE!</v>
      </c>
      <c r="N70" s="84" t="e">
        <f t="shared" si="36"/>
        <v>#VALUE!</v>
      </c>
      <c r="O70" s="76" t="str">
        <f t="shared" si="36"/>
        <v>INTRAPRODUCTO</v>
      </c>
      <c r="P70" s="84" t="str">
        <f t="shared" si="36"/>
        <v>INTRAPRODUCTO</v>
      </c>
      <c r="Q70" s="76" t="e">
        <f t="shared" si="36"/>
        <v>#VALUE!</v>
      </c>
      <c r="R70" s="84" t="str">
        <f t="shared" si="36"/>
        <v>INTRAPRODUCTO</v>
      </c>
      <c r="S70" s="76" t="e">
        <f t="shared" si="36"/>
        <v>#VALUE!</v>
      </c>
      <c r="T70" s="84" t="e">
        <f t="shared" si="36"/>
        <v>#VALUE!</v>
      </c>
      <c r="U70" s="76" t="str">
        <f t="shared" si="36"/>
        <v>INTRAPRODUCTO</v>
      </c>
      <c r="V70" s="84" t="str">
        <f t="shared" si="36"/>
        <v>INTRAPRODUCTO</v>
      </c>
      <c r="W70" s="76" t="str">
        <f t="shared" si="36"/>
        <v>INTRAPRODUCTO</v>
      </c>
      <c r="X70" s="84" t="e">
        <f t="shared" si="36"/>
        <v>#VALUE!</v>
      </c>
      <c r="Y70" s="76" t="str">
        <f t="shared" si="36"/>
        <v>INTRAPRODUCTO</v>
      </c>
      <c r="Z70" s="84" t="str">
        <f t="shared" si="36"/>
        <v>INTRAPRODUCTO</v>
      </c>
      <c r="AA70" s="76" t="str">
        <f t="shared" si="36"/>
        <v>INTRAPRODUCTO</v>
      </c>
      <c r="AB70" s="76" t="str">
        <f t="shared" ref="AB70:AC70" si="37">+IF(AB56&gt; 0.33,"VENTAJA","INTRAPRODUCTO")</f>
        <v>INTRAPRODUCTO</v>
      </c>
      <c r="AC70" s="76" t="e">
        <f t="shared" si="37"/>
        <v>#VALUE!</v>
      </c>
      <c r="AD70" s="76" t="e">
        <f t="shared" ref="AD70:AE70" si="38">+IF(AD56&gt; 0.33,"VENTAJA","INTRAPRODUCTO")</f>
        <v>#VALUE!</v>
      </c>
      <c r="AE70" s="76" t="e">
        <f t="shared" si="38"/>
        <v>#VALUE!</v>
      </c>
      <c r="AF70" s="76" t="str">
        <f t="shared" ref="AF70" si="39">+IF(AF56&gt; 0.33,"VENTAJA","INTRAPRODUCTO")</f>
        <v>INTRAPRODUCTO</v>
      </c>
    </row>
    <row r="71" spans="4:32" x14ac:dyDescent="0.25">
      <c r="D71" t="s">
        <v>52</v>
      </c>
      <c r="E71" s="99"/>
      <c r="F71" s="77"/>
      <c r="G71" s="77"/>
      <c r="H71" s="77"/>
      <c r="I71" s="77"/>
      <c r="J71" s="77"/>
      <c r="K71" s="77"/>
      <c r="L71" s="77"/>
      <c r="M71" s="77"/>
      <c r="N71" s="77"/>
      <c r="O71" s="77"/>
      <c r="P71" s="77"/>
      <c r="Q71" s="77"/>
      <c r="R71" s="77"/>
      <c r="S71" s="77"/>
      <c r="T71" s="77"/>
      <c r="U71" s="77"/>
      <c r="V71" s="77"/>
      <c r="W71" s="77"/>
      <c r="X71" s="77"/>
      <c r="Y71" s="77"/>
      <c r="Z71" s="77"/>
      <c r="AA71" s="77"/>
    </row>
    <row r="73" spans="4:32" ht="15.75" thickBot="1" x14ac:dyDescent="0.3">
      <c r="D73" t="s">
        <v>59</v>
      </c>
      <c r="E73" s="2"/>
    </row>
    <row r="74" spans="4:32" ht="15.75" thickBot="1" x14ac:dyDescent="0.3">
      <c r="D74" s="73" t="s">
        <v>14</v>
      </c>
      <c r="E74" s="74"/>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53" t="s">
        <v>15</v>
      </c>
      <c r="E75" s="254"/>
      <c r="F75" s="61">
        <v>10201048.063999999</v>
      </c>
      <c r="G75" s="62">
        <v>10647555.072000001</v>
      </c>
      <c r="H75" s="61">
        <v>11549019.136</v>
      </c>
      <c r="I75" s="62">
        <v>10821222.4</v>
      </c>
      <c r="J75" s="61">
        <v>11617030.143999999</v>
      </c>
      <c r="K75" s="62">
        <v>13158400.846999999</v>
      </c>
      <c r="L75" s="61">
        <v>12301486.486</v>
      </c>
      <c r="M75" s="62">
        <v>11897488.380999999</v>
      </c>
      <c r="N75" s="61">
        <v>13092218.069</v>
      </c>
      <c r="O75" s="62">
        <v>16729677.706</v>
      </c>
      <c r="P75" s="61">
        <v>21190438.734999999</v>
      </c>
      <c r="Q75" s="62">
        <v>24390975.103</v>
      </c>
      <c r="R75" s="61">
        <v>29991332</v>
      </c>
      <c r="S75" s="62">
        <v>37625882.064999998</v>
      </c>
      <c r="T75" s="61">
        <v>32852985.837000001</v>
      </c>
      <c r="U75" s="62">
        <v>39819528.641999997</v>
      </c>
      <c r="V75" s="61">
        <v>56953516.086000003</v>
      </c>
      <c r="W75" s="62">
        <v>60273618.167999998</v>
      </c>
      <c r="X75" s="61">
        <v>58821869.987000003</v>
      </c>
      <c r="Y75" s="62">
        <v>54794812.015000001</v>
      </c>
      <c r="Z75" s="61">
        <v>35690766.593000002</v>
      </c>
      <c r="AA75" s="63">
        <v>31044991.243000001</v>
      </c>
      <c r="AB75" s="63">
        <v>37766321.060000002</v>
      </c>
      <c r="AC75" s="63">
        <v>41831520.221000001</v>
      </c>
      <c r="AD75" s="63">
        <v>39489359.461999997</v>
      </c>
      <c r="AE75" s="63">
        <v>31055811</v>
      </c>
      <c r="AF75" s="63">
        <v>41389989</v>
      </c>
    </row>
    <row r="76" spans="4:32" x14ac:dyDescent="0.25">
      <c r="D76" s="249" t="s">
        <v>16</v>
      </c>
      <c r="E76" s="250"/>
      <c r="F76" s="64">
        <v>3098921.09</v>
      </c>
      <c r="G76" s="65">
        <v>2785849.662</v>
      </c>
      <c r="H76" s="64">
        <v>3607707.88</v>
      </c>
      <c r="I76" s="65">
        <v>3335956.557</v>
      </c>
      <c r="J76" s="64">
        <v>2695929.8470000001</v>
      </c>
      <c r="K76" s="65">
        <v>2405215.0010000002</v>
      </c>
      <c r="L76" s="64">
        <v>2138679.7719999999</v>
      </c>
      <c r="M76" s="65">
        <v>2078652.2009999999</v>
      </c>
      <c r="N76" s="64">
        <v>2115649.7719999999</v>
      </c>
      <c r="O76" s="65">
        <v>2562060.0449999999</v>
      </c>
      <c r="P76" s="64">
        <v>3414451.378</v>
      </c>
      <c r="Q76" s="65">
        <v>3636147.1490000002</v>
      </c>
      <c r="R76" s="64">
        <v>4207719.53</v>
      </c>
      <c r="S76" s="65">
        <v>4920759.6100000003</v>
      </c>
      <c r="T76" s="64">
        <v>4598395.335</v>
      </c>
      <c r="U76" s="65">
        <v>4252563.568</v>
      </c>
      <c r="V76" s="64">
        <v>5361940.517</v>
      </c>
      <c r="W76" s="65">
        <v>4891277.0719999997</v>
      </c>
      <c r="X76" s="64">
        <v>4827988.8420000002</v>
      </c>
      <c r="Y76" s="65">
        <v>5397566.3509999998</v>
      </c>
      <c r="Z76" s="64">
        <v>5065806.5839999998</v>
      </c>
      <c r="AA76" s="66">
        <v>5017400.301</v>
      </c>
      <c r="AB76" s="66">
        <v>5287654.5549999997</v>
      </c>
      <c r="AC76" s="66">
        <v>5056430.5199999996</v>
      </c>
      <c r="AD76" s="66">
        <v>5180742.5949999997</v>
      </c>
      <c r="AE76" s="66">
        <v>5734248</v>
      </c>
      <c r="AF76" s="66">
        <v>6808623</v>
      </c>
    </row>
    <row r="77" spans="4:32" x14ac:dyDescent="0.25">
      <c r="D77" s="251" t="s">
        <v>17</v>
      </c>
      <c r="E77" s="252"/>
      <c r="F77" s="67">
        <v>30803.01</v>
      </c>
      <c r="G77" s="68">
        <v>35173.404000000002</v>
      </c>
      <c r="H77" s="67">
        <v>39259.262000000002</v>
      </c>
      <c r="I77" s="68">
        <v>35104.345999999998</v>
      </c>
      <c r="J77" s="67">
        <v>39624.252</v>
      </c>
      <c r="K77" s="68">
        <v>46419.232000000004</v>
      </c>
      <c r="L77" s="67">
        <v>53188.722000000002</v>
      </c>
      <c r="M77" s="68">
        <v>74104.146999999997</v>
      </c>
      <c r="N77" s="67">
        <v>91780.876000000004</v>
      </c>
      <c r="O77" s="68">
        <v>123835.197</v>
      </c>
      <c r="P77" s="67">
        <v>96874.676000000007</v>
      </c>
      <c r="Q77" s="68">
        <v>94055.032999999996</v>
      </c>
      <c r="R77" s="67">
        <v>105375.874</v>
      </c>
      <c r="S77" s="68">
        <v>94489.955000000002</v>
      </c>
      <c r="T77" s="67">
        <v>70182.815000000002</v>
      </c>
      <c r="U77" s="68">
        <v>53309.548000000003</v>
      </c>
      <c r="V77" s="67">
        <v>64346.038</v>
      </c>
      <c r="W77" s="68">
        <v>70258.634000000005</v>
      </c>
      <c r="X77" s="67">
        <v>97455.774999999994</v>
      </c>
      <c r="Y77" s="68">
        <v>83701.375</v>
      </c>
      <c r="Z77" s="67">
        <v>73863.785999999993</v>
      </c>
      <c r="AA77" s="69">
        <v>54157.362999999998</v>
      </c>
      <c r="AB77" s="69">
        <v>67241.414999999994</v>
      </c>
      <c r="AC77" s="69">
        <v>74247.701000000001</v>
      </c>
      <c r="AD77" s="69">
        <v>79792.514999999999</v>
      </c>
      <c r="AE77" s="69">
        <v>45473</v>
      </c>
      <c r="AF77" s="69">
        <v>47547</v>
      </c>
    </row>
    <row r="78" spans="4:32" x14ac:dyDescent="0.25">
      <c r="D78" s="249" t="s">
        <v>18</v>
      </c>
      <c r="E78" s="250"/>
      <c r="F78" s="64">
        <v>579990.24399999995</v>
      </c>
      <c r="G78" s="65">
        <v>605765.80500000005</v>
      </c>
      <c r="H78" s="64">
        <v>616942.38699999999</v>
      </c>
      <c r="I78" s="65">
        <v>617456.18000000005</v>
      </c>
      <c r="J78" s="64">
        <v>620240.06799999997</v>
      </c>
      <c r="K78" s="65">
        <v>659124.23800000001</v>
      </c>
      <c r="L78" s="64">
        <v>688855.61499999999</v>
      </c>
      <c r="M78" s="65">
        <v>757827.40099999995</v>
      </c>
      <c r="N78" s="64">
        <v>789590.94900000002</v>
      </c>
      <c r="O78" s="65">
        <v>875534.74</v>
      </c>
      <c r="P78" s="64">
        <v>1139266.4569999999</v>
      </c>
      <c r="Q78" s="65">
        <v>1479351.7949999999</v>
      </c>
      <c r="R78" s="64">
        <v>1801174.3359999999</v>
      </c>
      <c r="S78" s="65">
        <v>1883633.2490000001</v>
      </c>
      <c r="T78" s="64">
        <v>1536759.11</v>
      </c>
      <c r="U78" s="65">
        <v>1790755.2039999999</v>
      </c>
      <c r="V78" s="64">
        <v>1862520.5719999999</v>
      </c>
      <c r="W78" s="65">
        <v>1903899.7069999999</v>
      </c>
      <c r="X78" s="64">
        <v>1983921.308</v>
      </c>
      <c r="Y78" s="65">
        <v>1921493.327</v>
      </c>
      <c r="Z78" s="64">
        <v>1777427.3</v>
      </c>
      <c r="AA78" s="66">
        <v>1737163.1470000001</v>
      </c>
      <c r="AB78" s="66">
        <v>1879180.273</v>
      </c>
      <c r="AC78" s="66">
        <v>2002077.676</v>
      </c>
      <c r="AD78" s="66">
        <v>1958958.048</v>
      </c>
      <c r="AE78" s="66">
        <v>1868552</v>
      </c>
      <c r="AF78" s="66">
        <v>2483094</v>
      </c>
    </row>
    <row r="79" spans="4:32" x14ac:dyDescent="0.25">
      <c r="D79" s="251" t="s">
        <v>19</v>
      </c>
      <c r="E79" s="252"/>
      <c r="F79" s="67">
        <v>2777924.2829999998</v>
      </c>
      <c r="G79" s="68">
        <v>3827695.986</v>
      </c>
      <c r="H79" s="67">
        <v>3622565.1490000002</v>
      </c>
      <c r="I79" s="68">
        <v>3273865.3459999999</v>
      </c>
      <c r="J79" s="67">
        <v>4702466.4309999999</v>
      </c>
      <c r="K79" s="68">
        <v>5668573.9000000004</v>
      </c>
      <c r="L79" s="67">
        <v>4465281.6239999998</v>
      </c>
      <c r="M79" s="68">
        <v>4273429.8509999998</v>
      </c>
      <c r="N79" s="67">
        <v>4869042.2489999998</v>
      </c>
      <c r="O79" s="68">
        <v>6174538.5109999999</v>
      </c>
      <c r="P79" s="67">
        <v>8316319.8449999997</v>
      </c>
      <c r="Q79" s="68">
        <v>9373867.7410000004</v>
      </c>
      <c r="R79" s="67">
        <v>10872100.037</v>
      </c>
      <c r="S79" s="68">
        <v>17295009.647999998</v>
      </c>
      <c r="T79" s="67">
        <v>15780856.358999999</v>
      </c>
      <c r="U79" s="68">
        <v>22564428.982000001</v>
      </c>
      <c r="V79" s="67">
        <v>36481785.703000002</v>
      </c>
      <c r="W79" s="68">
        <v>39611602.737000003</v>
      </c>
      <c r="X79" s="67">
        <v>39276186.884999998</v>
      </c>
      <c r="Y79" s="68">
        <v>35930632.399999999</v>
      </c>
      <c r="Z79" s="67">
        <v>18839854.679000001</v>
      </c>
      <c r="AA79" s="69">
        <v>14745528.085000001</v>
      </c>
      <c r="AB79" s="69">
        <v>20445576.850000001</v>
      </c>
      <c r="AC79" s="69">
        <v>24211578.954</v>
      </c>
      <c r="AD79" s="69">
        <v>21598659.598000001</v>
      </c>
      <c r="AE79" s="69">
        <v>12905691</v>
      </c>
      <c r="AF79" s="69">
        <v>19165038</v>
      </c>
    </row>
    <row r="80" spans="4:32" x14ac:dyDescent="0.25">
      <c r="D80" s="249" t="s">
        <v>20</v>
      </c>
      <c r="E80" s="250"/>
      <c r="F80" s="64">
        <v>15458.19</v>
      </c>
      <c r="G80" s="65">
        <v>20060.937999999998</v>
      </c>
      <c r="H80" s="64">
        <v>39520.923999999999</v>
      </c>
      <c r="I80" s="65">
        <v>47420.091999999997</v>
      </c>
      <c r="J80" s="64">
        <v>59328.618000000002</v>
      </c>
      <c r="K80" s="65">
        <v>49121.404000000002</v>
      </c>
      <c r="L80" s="64">
        <v>40252.230000000003</v>
      </c>
      <c r="M80" s="65">
        <v>47038.563999999998</v>
      </c>
      <c r="N80" s="64">
        <v>70101.479000000007</v>
      </c>
      <c r="O80" s="65">
        <v>132581.01300000001</v>
      </c>
      <c r="P80" s="64">
        <v>122856.924</v>
      </c>
      <c r="Q80" s="65">
        <v>127010.948</v>
      </c>
      <c r="R80" s="64">
        <v>261453.73800000001</v>
      </c>
      <c r="S80" s="65">
        <v>384381.01500000001</v>
      </c>
      <c r="T80" s="64">
        <v>178528.27600000001</v>
      </c>
      <c r="U80" s="65">
        <v>135985.625</v>
      </c>
      <c r="V80" s="64">
        <v>290296.103</v>
      </c>
      <c r="W80" s="65">
        <v>280943.15100000001</v>
      </c>
      <c r="X80" s="64">
        <v>255500.98800000001</v>
      </c>
      <c r="Y80" s="65">
        <v>328909.83600000001</v>
      </c>
      <c r="Z80" s="64">
        <v>363479.42700000003</v>
      </c>
      <c r="AA80" s="66">
        <v>338839.57299999997</v>
      </c>
      <c r="AB80" s="66">
        <v>500779.88900000002</v>
      </c>
      <c r="AC80" s="66">
        <v>585061.14500000002</v>
      </c>
      <c r="AD80" s="66">
        <v>497421.35700000002</v>
      </c>
      <c r="AE80" s="66">
        <v>555744</v>
      </c>
      <c r="AF80" s="66">
        <v>683108</v>
      </c>
    </row>
    <row r="81" spans="4:32" x14ac:dyDescent="0.25">
      <c r="D81" s="251" t="s">
        <v>21</v>
      </c>
      <c r="E81" s="252"/>
      <c r="F81" s="67">
        <v>806467.44</v>
      </c>
      <c r="G81" s="68">
        <v>878271.42099999997</v>
      </c>
      <c r="H81" s="67">
        <v>1075389.1259999999</v>
      </c>
      <c r="I81" s="68">
        <v>1092606.466</v>
      </c>
      <c r="J81" s="67">
        <v>1179674.507</v>
      </c>
      <c r="K81" s="68">
        <v>1335680.9410000001</v>
      </c>
      <c r="L81" s="67">
        <v>1361828.9720000001</v>
      </c>
      <c r="M81" s="68">
        <v>1329738.9140000001</v>
      </c>
      <c r="N81" s="67">
        <v>1219370.236</v>
      </c>
      <c r="O81" s="68">
        <v>1541722.7209999999</v>
      </c>
      <c r="P81" s="67">
        <v>1786172.6610000001</v>
      </c>
      <c r="Q81" s="68">
        <v>2024381.6680000001</v>
      </c>
      <c r="R81" s="67">
        <v>2413255.6839999999</v>
      </c>
      <c r="S81" s="68">
        <v>2951475.1740000001</v>
      </c>
      <c r="T81" s="67">
        <v>2715936.733</v>
      </c>
      <c r="U81" s="68">
        <v>2846822.6030000001</v>
      </c>
      <c r="V81" s="67">
        <v>3312122.983</v>
      </c>
      <c r="W81" s="68">
        <v>3428685.415</v>
      </c>
      <c r="X81" s="67">
        <v>3733191.8110000002</v>
      </c>
      <c r="Y81" s="68">
        <v>3684127.247</v>
      </c>
      <c r="Z81" s="67">
        <v>3423007.0780000002</v>
      </c>
      <c r="AA81" s="69">
        <v>3029705.855</v>
      </c>
      <c r="AB81" s="69">
        <v>3053327.361</v>
      </c>
      <c r="AC81" s="69">
        <v>3210970.0660000001</v>
      </c>
      <c r="AD81" s="69">
        <v>3134328.5630000001</v>
      </c>
      <c r="AE81" s="69">
        <v>2867523</v>
      </c>
      <c r="AF81" s="69">
        <v>3784040</v>
      </c>
    </row>
    <row r="82" spans="4:32" x14ac:dyDescent="0.25">
      <c r="D82" s="249" t="s">
        <v>22</v>
      </c>
      <c r="E82" s="250"/>
      <c r="F82" s="64">
        <v>1467892.4750000001</v>
      </c>
      <c r="G82" s="65">
        <v>1145310.274</v>
      </c>
      <c r="H82" s="64">
        <v>1189097.206</v>
      </c>
      <c r="I82" s="65">
        <v>1100459.8259999999</v>
      </c>
      <c r="J82" s="64">
        <v>1195512.314</v>
      </c>
      <c r="K82" s="65">
        <v>1443992.7379999999</v>
      </c>
      <c r="L82" s="64">
        <v>1600065.148</v>
      </c>
      <c r="M82" s="65">
        <v>1560431.6310000001</v>
      </c>
      <c r="N82" s="64">
        <v>1737469.0460000001</v>
      </c>
      <c r="O82" s="65">
        <v>2330093.8820000002</v>
      </c>
      <c r="P82" s="64">
        <v>2753889.4539999999</v>
      </c>
      <c r="Q82" s="65">
        <v>3484528.9249999998</v>
      </c>
      <c r="R82" s="64">
        <v>4748504.3559999997</v>
      </c>
      <c r="S82" s="65">
        <v>4649722.3870000001</v>
      </c>
      <c r="T82" s="64">
        <v>3441238.7110000001</v>
      </c>
      <c r="U82" s="65">
        <v>3337209.6940000001</v>
      </c>
      <c r="V82" s="64">
        <v>3472061.2480000001</v>
      </c>
      <c r="W82" s="65">
        <v>3549539.51</v>
      </c>
      <c r="X82" s="64">
        <v>3048385.906</v>
      </c>
      <c r="Y82" s="65">
        <v>2962845.625</v>
      </c>
      <c r="Z82" s="64">
        <v>2367656.7080000001</v>
      </c>
      <c r="AA82" s="66">
        <v>2028656.209</v>
      </c>
      <c r="AB82" s="66">
        <v>2137856.7110000001</v>
      </c>
      <c r="AC82" s="66">
        <v>2445979.3769999999</v>
      </c>
      <c r="AD82" s="66">
        <v>2402659.0589999999</v>
      </c>
      <c r="AE82" s="66">
        <v>1946915</v>
      </c>
      <c r="AF82" s="66">
        <v>2585719</v>
      </c>
    </row>
    <row r="83" spans="4:32" x14ac:dyDescent="0.25">
      <c r="D83" s="251" t="s">
        <v>23</v>
      </c>
      <c r="E83" s="252"/>
      <c r="F83" s="67">
        <v>264716.17499999999</v>
      </c>
      <c r="G83" s="68">
        <v>290365.29800000001</v>
      </c>
      <c r="H83" s="67">
        <v>438185.76</v>
      </c>
      <c r="I83" s="68">
        <v>427399.25199999998</v>
      </c>
      <c r="J83" s="67">
        <v>306885.30800000002</v>
      </c>
      <c r="K83" s="68">
        <v>565442.83100000001</v>
      </c>
      <c r="L83" s="67">
        <v>828162.73800000001</v>
      </c>
      <c r="M83" s="68">
        <v>663024.73400000005</v>
      </c>
      <c r="N83" s="67">
        <v>430313.315</v>
      </c>
      <c r="O83" s="68">
        <v>910814.52500000002</v>
      </c>
      <c r="P83" s="67">
        <v>1265020.04</v>
      </c>
      <c r="Q83" s="68">
        <v>1519771.098</v>
      </c>
      <c r="R83" s="67">
        <v>2208299.469</v>
      </c>
      <c r="S83" s="68">
        <v>1884343.71</v>
      </c>
      <c r="T83" s="67">
        <v>1427862.03</v>
      </c>
      <c r="U83" s="68">
        <v>1265311.8959999999</v>
      </c>
      <c r="V83" s="67">
        <v>1720984.7679999999</v>
      </c>
      <c r="W83" s="68">
        <v>1492637.152</v>
      </c>
      <c r="X83" s="67">
        <v>1834495.1359999999</v>
      </c>
      <c r="Y83" s="68">
        <v>1529037.4939999999</v>
      </c>
      <c r="Z83" s="67">
        <v>1423523.017</v>
      </c>
      <c r="AA83" s="69">
        <v>1464320.9709999999</v>
      </c>
      <c r="AB83" s="69">
        <v>1526610.9469999999</v>
      </c>
      <c r="AC83" s="69">
        <v>1571426.105</v>
      </c>
      <c r="AD83" s="69">
        <v>1631002.3049999999</v>
      </c>
      <c r="AE83" s="69">
        <v>1230427</v>
      </c>
      <c r="AF83" s="69">
        <v>1401013</v>
      </c>
    </row>
    <row r="84" spans="4:32" x14ac:dyDescent="0.25">
      <c r="D84" s="249" t="s">
        <v>24</v>
      </c>
      <c r="E84" s="250"/>
      <c r="F84" s="64">
        <v>985174.973</v>
      </c>
      <c r="G84" s="65">
        <v>854746.38600000006</v>
      </c>
      <c r="H84" s="64">
        <v>844979.59499999997</v>
      </c>
      <c r="I84" s="65">
        <v>870562.44400000002</v>
      </c>
      <c r="J84" s="64">
        <v>807029.93</v>
      </c>
      <c r="K84" s="65">
        <v>975983.973</v>
      </c>
      <c r="L84" s="64">
        <v>1113974.9620000001</v>
      </c>
      <c r="M84" s="65">
        <v>999796.94099999999</v>
      </c>
      <c r="N84" s="64">
        <v>1176477.253</v>
      </c>
      <c r="O84" s="65">
        <v>1501711.953</v>
      </c>
      <c r="P84" s="64">
        <v>1662357.4920000001</v>
      </c>
      <c r="Q84" s="65">
        <v>1818153.287</v>
      </c>
      <c r="R84" s="64">
        <v>2568492.432</v>
      </c>
      <c r="S84" s="65">
        <v>2529167.3969999999</v>
      </c>
      <c r="T84" s="64">
        <v>1535642.514</v>
      </c>
      <c r="U84" s="65">
        <v>1443255.895</v>
      </c>
      <c r="V84" s="64">
        <v>1590328.8319999999</v>
      </c>
      <c r="W84" s="65">
        <v>1631760.6129999999</v>
      </c>
      <c r="X84" s="64">
        <v>1499523.801</v>
      </c>
      <c r="Y84" s="65">
        <v>1360366.0090000001</v>
      </c>
      <c r="Z84" s="64">
        <v>1254999.4099999999</v>
      </c>
      <c r="AA84" s="66">
        <v>1085000.3689999999</v>
      </c>
      <c r="AB84" s="66">
        <v>1086945.68</v>
      </c>
      <c r="AC84" s="66">
        <v>1207352.51</v>
      </c>
      <c r="AD84" s="66">
        <v>1211819.1680000001</v>
      </c>
      <c r="AE84" s="66">
        <v>982329</v>
      </c>
      <c r="AF84" s="66">
        <v>1280420</v>
      </c>
    </row>
    <row r="85" spans="4:32" ht="15.75" thickBot="1" x14ac:dyDescent="0.3">
      <c r="D85" s="247" t="s">
        <v>25</v>
      </c>
      <c r="E85" s="248"/>
      <c r="F85" s="70">
        <v>173700.736</v>
      </c>
      <c r="G85" s="71">
        <v>204315.77</v>
      </c>
      <c r="H85" s="70">
        <v>75372.135999999999</v>
      </c>
      <c r="I85" s="71">
        <v>20392.142</v>
      </c>
      <c r="J85" s="70">
        <v>10338.969999999999</v>
      </c>
      <c r="K85" s="71">
        <v>8846.5889999999999</v>
      </c>
      <c r="L85" s="70">
        <v>11196.703</v>
      </c>
      <c r="M85" s="71">
        <v>113443.997</v>
      </c>
      <c r="N85" s="70">
        <v>592422.89399999997</v>
      </c>
      <c r="O85" s="71">
        <v>576785.11899999995</v>
      </c>
      <c r="P85" s="70">
        <v>633229.92799999996</v>
      </c>
      <c r="Q85" s="71">
        <v>833707.58499999996</v>
      </c>
      <c r="R85" s="70">
        <v>804956.70200000005</v>
      </c>
      <c r="S85" s="71">
        <v>1032900.036</v>
      </c>
      <c r="T85" s="70">
        <v>1567584.0730000001</v>
      </c>
      <c r="U85" s="71">
        <v>2129885.764</v>
      </c>
      <c r="V85" s="70">
        <v>2797129.4870000002</v>
      </c>
      <c r="W85" s="71">
        <v>3413014.27</v>
      </c>
      <c r="X85" s="70">
        <v>2265219.588</v>
      </c>
      <c r="Y85" s="71">
        <v>1596132.41</v>
      </c>
      <c r="Z85" s="70">
        <v>1101148.7209999999</v>
      </c>
      <c r="AA85" s="72">
        <v>1544219.487</v>
      </c>
      <c r="AB85" s="72">
        <v>1781147.379</v>
      </c>
      <c r="AC85" s="72">
        <v>1466396.166</v>
      </c>
      <c r="AD85" s="72">
        <v>1793976.254</v>
      </c>
      <c r="AE85" s="72">
        <v>2918909</v>
      </c>
      <c r="AF85" s="72">
        <v>3151388</v>
      </c>
    </row>
    <row r="86" spans="4:32" x14ac:dyDescent="0.25">
      <c r="D86" t="s">
        <v>51</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F69"/>
  <sheetViews>
    <sheetView showGridLines="0" workbookViewId="0">
      <selection activeCell="AI62" sqref="AI62"/>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 min="32" max="32" width="26.5703125" customWidth="1"/>
  </cols>
  <sheetData>
    <row r="7" spans="2:16" ht="15" customHeight="1" x14ac:dyDescent="0.25">
      <c r="C7" s="98"/>
      <c r="D7" s="212" t="s">
        <v>46</v>
      </c>
      <c r="E7" s="212"/>
      <c r="I7" s="199" t="s">
        <v>45</v>
      </c>
      <c r="J7" s="199"/>
      <c r="K7" s="199"/>
      <c r="M7" s="49"/>
      <c r="N7" s="49"/>
      <c r="O7" s="49"/>
      <c r="P7" s="49"/>
    </row>
    <row r="8" spans="2:16" x14ac:dyDescent="0.25">
      <c r="B8" s="98"/>
      <c r="C8" s="98"/>
      <c r="D8" s="212"/>
      <c r="E8" s="212"/>
      <c r="I8" s="199"/>
      <c r="J8" s="199"/>
      <c r="K8" s="199"/>
      <c r="L8" s="49"/>
      <c r="M8" s="49"/>
      <c r="N8" s="49"/>
      <c r="O8" s="49"/>
      <c r="P8" s="49"/>
    </row>
    <row r="9" spans="2:16" x14ac:dyDescent="0.25">
      <c r="B9" s="98"/>
      <c r="C9" s="98"/>
      <c r="D9" s="212"/>
      <c r="E9" s="212"/>
      <c r="I9" s="199"/>
      <c r="J9" s="199"/>
      <c r="K9" s="199"/>
      <c r="L9" s="49"/>
      <c r="M9" s="49"/>
      <c r="N9" s="49"/>
      <c r="O9" s="49"/>
      <c r="P9" s="49"/>
    </row>
    <row r="10" spans="2:16" x14ac:dyDescent="0.25">
      <c r="B10" s="98"/>
      <c r="C10" s="98"/>
      <c r="D10" s="212"/>
      <c r="E10" s="212"/>
      <c r="I10" s="199"/>
      <c r="J10" s="199"/>
      <c r="K10" s="199"/>
      <c r="L10" s="49"/>
      <c r="M10" s="49"/>
      <c r="N10" s="49"/>
      <c r="O10" s="49"/>
      <c r="P10" s="49"/>
    </row>
    <row r="11" spans="2:16" x14ac:dyDescent="0.25">
      <c r="B11" s="98"/>
      <c r="C11" s="98"/>
      <c r="D11" s="212"/>
      <c r="E11" s="212"/>
      <c r="I11" s="199"/>
      <c r="J11" s="199"/>
      <c r="K11" s="199"/>
      <c r="L11" s="49"/>
      <c r="M11" s="49"/>
      <c r="N11" s="49"/>
      <c r="O11" s="49"/>
      <c r="P11" s="49"/>
    </row>
    <row r="12" spans="2:16" x14ac:dyDescent="0.25">
      <c r="B12" s="98"/>
      <c r="C12" s="98"/>
      <c r="D12" s="212"/>
      <c r="E12" s="212"/>
      <c r="I12" s="199"/>
      <c r="J12" s="199"/>
      <c r="K12" s="199"/>
      <c r="L12" s="49"/>
      <c r="M12" s="49"/>
      <c r="N12" s="49"/>
      <c r="O12" s="49"/>
      <c r="P12" s="49"/>
    </row>
    <row r="13" spans="2:16" x14ac:dyDescent="0.25">
      <c r="B13" s="98"/>
      <c r="C13" s="98"/>
      <c r="D13" s="212"/>
      <c r="E13" s="212"/>
      <c r="I13" s="199"/>
      <c r="J13" s="199"/>
      <c r="K13" s="199"/>
      <c r="L13" s="49"/>
      <c r="M13" s="49"/>
      <c r="N13" s="49"/>
      <c r="O13" s="49"/>
      <c r="P13" s="49"/>
    </row>
    <row r="14" spans="2:16" x14ac:dyDescent="0.25">
      <c r="B14" s="98"/>
      <c r="C14" s="98"/>
      <c r="D14" s="212"/>
      <c r="E14" s="212"/>
      <c r="I14" s="199"/>
      <c r="J14" s="199"/>
      <c r="K14" s="199"/>
      <c r="L14" s="49"/>
      <c r="M14" s="49"/>
      <c r="N14" s="49"/>
      <c r="O14" s="49"/>
      <c r="P14" s="49"/>
    </row>
    <row r="15" spans="2:16" ht="17.25" customHeight="1" x14ac:dyDescent="0.25">
      <c r="B15" s="98"/>
      <c r="C15" s="98"/>
      <c r="D15" s="98"/>
      <c r="E15" s="98"/>
      <c r="G15" s="255" t="s">
        <v>47</v>
      </c>
      <c r="H15" s="255"/>
      <c r="I15" s="199"/>
      <c r="J15" s="199"/>
      <c r="K15" s="199"/>
      <c r="L15" s="49"/>
      <c r="M15" s="49"/>
      <c r="N15" s="49"/>
      <c r="O15" s="49"/>
      <c r="P15" s="49"/>
    </row>
    <row r="16" spans="2:16" x14ac:dyDescent="0.25">
      <c r="B16" s="98"/>
      <c r="C16" s="98"/>
      <c r="D16" s="98"/>
      <c r="E16" s="98"/>
      <c r="G16" s="255"/>
      <c r="H16" s="255"/>
      <c r="I16" s="42"/>
      <c r="J16" s="42" t="s">
        <v>3</v>
      </c>
      <c r="L16" s="49"/>
      <c r="M16" s="49"/>
      <c r="N16" s="49"/>
      <c r="O16" s="49"/>
      <c r="P16" s="49"/>
    </row>
    <row r="17" spans="3:15" x14ac:dyDescent="0.25">
      <c r="C17" s="42"/>
      <c r="D17" s="42"/>
      <c r="E17" s="42" t="s">
        <v>3</v>
      </c>
      <c r="G17" s="42" t="s">
        <v>3</v>
      </c>
      <c r="H17" s="42"/>
      <c r="I17" s="42"/>
      <c r="N17" s="42"/>
      <c r="O17" s="42"/>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49" t="s">
        <v>16</v>
      </c>
      <c r="E46" s="250"/>
      <c r="F46" s="86" t="e">
        <f>+(A!D47-B!E47)/(A!D47+B!E47)</f>
        <v>#VALUE!</v>
      </c>
      <c r="G46" s="87" t="e">
        <f>+(A!E47-B!F47)/(A!E47+B!F47)</f>
        <v>#VALUE!</v>
      </c>
      <c r="H46" s="88" t="e">
        <f>+(A!F47-B!G47)/(A!F47+B!G47)</f>
        <v>#VALUE!</v>
      </c>
      <c r="I46" s="87" t="e">
        <f>+(A!G47-B!H47)/(A!G47+B!H47)</f>
        <v>#VALUE!</v>
      </c>
      <c r="J46" s="88" t="e">
        <f>+(A!H47-B!I47)/(A!H47+B!I47)</f>
        <v>#VALUE!</v>
      </c>
      <c r="K46" s="87" t="e">
        <f>+(A!I47-B!J47)/(A!I47+B!J47)</f>
        <v>#VALUE!</v>
      </c>
      <c r="L46" s="88" t="e">
        <f>+(A!#REF!-B!K47)/(A!#REF!+B!K47)</f>
        <v>#REF!</v>
      </c>
      <c r="M46" s="87" t="e">
        <f>+(A!K47-B!L47)/(A!K47+B!L47)</f>
        <v>#VALUE!</v>
      </c>
      <c r="N46" s="88" t="e">
        <f>+(A!L47-B!M47)/(A!L47+B!M47)</f>
        <v>#VALUE!</v>
      </c>
      <c r="O46" s="87" t="e">
        <f>+(A!M47-B!N47)/(A!M47+B!N47)</f>
        <v>#VALUE!</v>
      </c>
      <c r="P46" s="88" t="e">
        <f>+(A!N47-B!O47)/(A!N47+B!O47)</f>
        <v>#VALUE!</v>
      </c>
      <c r="Q46" s="87" t="e">
        <f>+(A!O47-B!P47)/(A!O47+B!P47)</f>
        <v>#VALUE!</v>
      </c>
      <c r="R46" s="88" t="e">
        <f>+(A!P47-B!Q47)/(A!P47+B!Q47)</f>
        <v>#VALUE!</v>
      </c>
      <c r="S46" s="87" t="e">
        <f>+(A!Q47-B!R47)/(A!Q47+B!R47)</f>
        <v>#VALUE!</v>
      </c>
      <c r="T46" s="88" t="e">
        <f>+(A!R47-B!S47)/(A!R47+B!S47)</f>
        <v>#VALUE!</v>
      </c>
      <c r="U46" s="87" t="e">
        <f>+(A!S47-B!T47)/(A!S47+B!T47)</f>
        <v>#VALUE!</v>
      </c>
      <c r="V46" s="88" t="e">
        <f>+(A!T47-B!U47)/(A!T47+B!U47)</f>
        <v>#VALUE!</v>
      </c>
      <c r="W46" s="87" t="e">
        <f>+(A!U47-B!V47)/(A!U47+B!V47)</f>
        <v>#VALUE!</v>
      </c>
      <c r="X46" s="88" t="e">
        <f>+(A!V47-B!W47)/(A!V47+B!W47)</f>
        <v>#VALUE!</v>
      </c>
      <c r="Y46" s="87" t="e">
        <f>+(A!W47-B!X47)/(A!W47+B!X47)</f>
        <v>#VALUE!</v>
      </c>
      <c r="Z46" s="88" t="e">
        <f>+(A!X47-B!Y47)/(A!X47+B!Y47)</f>
        <v>#VALUE!</v>
      </c>
      <c r="AA46" s="87" t="e">
        <f>+(A!Y47-B!Z47)/(A!Y47+B!Z47)</f>
        <v>#VALUE!</v>
      </c>
      <c r="AB46" s="87" t="e">
        <f>+(A!Z47-B!AA47)/(A!Z47+B!AA47)</f>
        <v>#VALUE!</v>
      </c>
      <c r="AC46" s="87" t="e">
        <f>+(A!AA47-B!AB47)/(A!AA47+B!AB47)</f>
        <v>#VALUE!</v>
      </c>
      <c r="AD46" s="87" t="e">
        <f>+(A!AB47-B!AC47)/(A!AB47+B!AC47)</f>
        <v>#VALUE!</v>
      </c>
      <c r="AE46" s="87" t="e">
        <f>+(A!AC47-B!AD47)/(A!AC47+B!AD47)</f>
        <v>#VALUE!</v>
      </c>
      <c r="AF46" s="87">
        <f>+(A!AD47-B!AE47)/(A!AD47+B!AE47)</f>
        <v>0.95258634678921694</v>
      </c>
    </row>
    <row r="47" spans="4:32" x14ac:dyDescent="0.25">
      <c r="D47" s="251" t="s">
        <v>17</v>
      </c>
      <c r="E47" s="252"/>
      <c r="F47" s="89" t="e">
        <f>+(A!D48-B!E48)/(A!D48+B!E48)</f>
        <v>#VALUE!</v>
      </c>
      <c r="G47" s="90" t="e">
        <f>+(A!E48-B!F48)/(A!E48+B!F48)</f>
        <v>#VALUE!</v>
      </c>
      <c r="H47" s="91" t="e">
        <f>+(A!F48-B!G48)/(A!F48+B!G48)</f>
        <v>#VALUE!</v>
      </c>
      <c r="I47" s="90" t="e">
        <f>+(A!G48-B!H48)/(A!G48+B!H48)</f>
        <v>#VALUE!</v>
      </c>
      <c r="J47" s="91" t="e">
        <f>+(A!H48-B!I48)/(A!H48+B!I48)</f>
        <v>#VALUE!</v>
      </c>
      <c r="K47" s="90" t="e">
        <f>+(A!I48-B!J48)/(A!I48+B!J48)</f>
        <v>#VALUE!</v>
      </c>
      <c r="L47" s="91">
        <f>+(A!J47-B!K48)/(A!J47+B!K48)</f>
        <v>0.92612208501094406</v>
      </c>
      <c r="M47" s="90" t="e">
        <f>+(A!K48-B!L48)/(A!K48+B!L48)</f>
        <v>#VALUE!</v>
      </c>
      <c r="N47" s="91" t="e">
        <f>+(A!L48-B!M48)/(A!L48+B!M48)</f>
        <v>#VALUE!</v>
      </c>
      <c r="O47" s="90" t="e">
        <f>+(A!M48-B!N48)/(A!M48+B!N48)</f>
        <v>#VALUE!</v>
      </c>
      <c r="P47" s="91" t="e">
        <f>+(A!N48-B!O48)/(A!N48+B!O48)</f>
        <v>#VALUE!</v>
      </c>
      <c r="Q47" s="90" t="e">
        <f>+(A!O48-B!P48)/(A!O48+B!P48)</f>
        <v>#VALUE!</v>
      </c>
      <c r="R47" s="91" t="e">
        <f>+(A!P48-B!Q48)/(A!P48+B!Q48)</f>
        <v>#VALUE!</v>
      </c>
      <c r="S47" s="90" t="e">
        <f>+(A!Q48-B!R48)/(A!Q48+B!R48)</f>
        <v>#VALUE!</v>
      </c>
      <c r="T47" s="91" t="e">
        <f>+(A!R48-B!S48)/(A!R48+B!S48)</f>
        <v>#VALUE!</v>
      </c>
      <c r="U47" s="90" t="e">
        <f>+(A!S48-B!T48)/(A!S48+B!T48)</f>
        <v>#VALUE!</v>
      </c>
      <c r="V47" s="91" t="e">
        <f>+(A!T48-B!U48)/(A!T48+B!U48)</f>
        <v>#VALUE!</v>
      </c>
      <c r="W47" s="90" t="e">
        <f>+(A!U48-B!V48)/(A!U48+B!V48)</f>
        <v>#VALUE!</v>
      </c>
      <c r="X47" s="91" t="e">
        <f>+(A!V48-B!W48)/(A!V48+B!W48)</f>
        <v>#VALUE!</v>
      </c>
      <c r="Y47" s="90" t="e">
        <f>+(A!W48-B!X48)/(A!W48+B!X48)</f>
        <v>#VALUE!</v>
      </c>
      <c r="Z47" s="91" t="e">
        <f>+(A!X48-B!Y48)/(A!X48+B!Y48)</f>
        <v>#VALUE!</v>
      </c>
      <c r="AA47" s="90" t="e">
        <f>+(A!Y48-B!Z48)/(A!Y48+B!Z48)</f>
        <v>#VALUE!</v>
      </c>
      <c r="AB47" s="90" t="e">
        <f>+(A!Z48-B!AA48)/(A!Z48+B!AA48)</f>
        <v>#VALUE!</v>
      </c>
      <c r="AC47" s="90" t="e">
        <f>+(A!AA48-B!AB48)/(A!AA48+B!AB48)</f>
        <v>#VALUE!</v>
      </c>
      <c r="AD47" s="90" t="e">
        <f>+(A!AB48-B!AC48)/(A!AB48+B!AC48)</f>
        <v>#VALUE!</v>
      </c>
      <c r="AE47" s="90" t="e">
        <f>+(A!AC48-B!AD48)/(A!AC48+B!AD48)</f>
        <v>#VALUE!</v>
      </c>
      <c r="AF47" s="90" t="e">
        <f>+(A!AD48-B!AE48)/(A!AD48+B!AE48)</f>
        <v>#VALUE!</v>
      </c>
    </row>
    <row r="48" spans="4:32" x14ac:dyDescent="0.25">
      <c r="D48" s="249" t="s">
        <v>18</v>
      </c>
      <c r="E48" s="250"/>
      <c r="F48" s="89" t="e">
        <f>+(A!D49-B!E49)/(A!D49+B!E49)</f>
        <v>#VALUE!</v>
      </c>
      <c r="G48" s="90" t="e">
        <f>+(A!E49-B!F49)/(A!E49+B!F49)</f>
        <v>#VALUE!</v>
      </c>
      <c r="H48" s="91" t="e">
        <f>+(A!F49-B!G49)/(A!F49+B!G49)</f>
        <v>#VALUE!</v>
      </c>
      <c r="I48" s="90" t="e">
        <f>+(A!G49-B!H49)/(A!G49+B!H49)</f>
        <v>#VALUE!</v>
      </c>
      <c r="J48" s="91" t="e">
        <f>+(A!H49-B!I49)/(A!H49+B!I49)</f>
        <v>#VALUE!</v>
      </c>
      <c r="K48" s="90" t="e">
        <f>+(A!I49-B!J49)/(A!I49+B!J49)</f>
        <v>#VALUE!</v>
      </c>
      <c r="L48" s="91" t="e">
        <f>+(A!J48-B!K49)/(A!J48+B!K49)</f>
        <v>#VALUE!</v>
      </c>
      <c r="M48" s="90" t="e">
        <f>+(A!K49-B!L49)/(A!K49+B!L49)</f>
        <v>#VALUE!</v>
      </c>
      <c r="N48" s="91" t="e">
        <f>+(A!L49-B!M49)/(A!L49+B!M49)</f>
        <v>#VALUE!</v>
      </c>
      <c r="O48" s="90" t="e">
        <f>+(A!M49-B!N49)/(A!M49+B!N49)</f>
        <v>#VALUE!</v>
      </c>
      <c r="P48" s="91" t="e">
        <f>+(A!N49-B!O49)/(A!N49+B!O49)</f>
        <v>#VALUE!</v>
      </c>
      <c r="Q48" s="90" t="e">
        <f>+(A!O49-B!P49)/(A!O49+B!P49)</f>
        <v>#VALUE!</v>
      </c>
      <c r="R48" s="91" t="e">
        <f>+(A!P49-B!Q49)/(A!P49+B!Q49)</f>
        <v>#VALUE!</v>
      </c>
      <c r="S48" s="90" t="e">
        <f>+(A!Q49-B!R49)/(A!Q49+B!R49)</f>
        <v>#VALUE!</v>
      </c>
      <c r="T48" s="91" t="e">
        <f>+(A!R49-B!S49)/(A!R49+B!S49)</f>
        <v>#VALUE!</v>
      </c>
      <c r="U48" s="90" t="e">
        <f>+(A!S49-B!T49)/(A!S49+B!T49)</f>
        <v>#VALUE!</v>
      </c>
      <c r="V48" s="91" t="e">
        <f>+(A!T49-B!U49)/(A!T49+B!U49)</f>
        <v>#VALUE!</v>
      </c>
      <c r="W48" s="90" t="e">
        <f>+(A!U49-B!V49)/(A!U49+B!V49)</f>
        <v>#VALUE!</v>
      </c>
      <c r="X48" s="91" t="e">
        <f>+(A!V49-B!W49)/(A!V49+B!W49)</f>
        <v>#VALUE!</v>
      </c>
      <c r="Y48" s="90" t="e">
        <f>+(A!W49-B!X49)/(A!W49+B!X49)</f>
        <v>#VALUE!</v>
      </c>
      <c r="Z48" s="91" t="e">
        <f>+(A!X49-B!Y49)/(A!X49+B!Y49)</f>
        <v>#VALUE!</v>
      </c>
      <c r="AA48" s="90" t="e">
        <f>+(A!Y49-B!Z49)/(A!Y49+B!Z49)</f>
        <v>#VALUE!</v>
      </c>
      <c r="AB48" s="90" t="e">
        <f>+(A!Z49-B!AA49)/(A!Z49+B!AA49)</f>
        <v>#VALUE!</v>
      </c>
      <c r="AC48" s="90" t="e">
        <f>+(A!AA49-B!AB49)/(A!AA49+B!AB49)</f>
        <v>#VALUE!</v>
      </c>
      <c r="AD48" s="90" t="e">
        <f>+(A!AB49-B!AC49)/(A!AB49+B!AC49)</f>
        <v>#VALUE!</v>
      </c>
      <c r="AE48" s="90" t="e">
        <f>+(A!AC49-B!AD49)/(A!AC49+B!AD49)</f>
        <v>#VALUE!</v>
      </c>
      <c r="AF48" s="90" t="e">
        <f>+(A!AD49-B!AE49)/(A!AD49+B!AE49)</f>
        <v>#VALUE!</v>
      </c>
    </row>
    <row r="49" spans="4:32" x14ac:dyDescent="0.25">
      <c r="D49" s="251" t="s">
        <v>19</v>
      </c>
      <c r="E49" s="252"/>
      <c r="F49" s="89" t="e">
        <f>+(A!D50-B!E50)/(A!D50+B!E50)</f>
        <v>#VALUE!</v>
      </c>
      <c r="G49" s="90" t="e">
        <f>+(A!E50-B!F50)/(A!E50+B!F50)</f>
        <v>#VALUE!</v>
      </c>
      <c r="H49" s="91" t="e">
        <f>+(A!F50-B!G50)/(A!F50+B!G50)</f>
        <v>#VALUE!</v>
      </c>
      <c r="I49" s="90" t="e">
        <f>+(A!G50-B!H50)/(A!G50+B!H50)</f>
        <v>#VALUE!</v>
      </c>
      <c r="J49" s="91" t="e">
        <f>+(A!H50-B!I50)/(A!H50+B!I50)</f>
        <v>#VALUE!</v>
      </c>
      <c r="K49" s="90" t="e">
        <f>+(A!I50-B!J50)/(A!I50+B!J50)</f>
        <v>#VALUE!</v>
      </c>
      <c r="L49" s="91" t="e">
        <f>+(A!J49-B!K50)/(A!J49+B!K50)</f>
        <v>#VALUE!</v>
      </c>
      <c r="M49" s="90" t="e">
        <f>+(A!K50-B!L50)/(A!K50+B!L50)</f>
        <v>#VALUE!</v>
      </c>
      <c r="N49" s="91" t="e">
        <f>+(A!L50-B!M50)/(A!L50+B!M50)</f>
        <v>#VALUE!</v>
      </c>
      <c r="O49" s="90" t="e">
        <f>+(A!M50-B!N50)/(A!M50+B!N50)</f>
        <v>#VALUE!</v>
      </c>
      <c r="P49" s="91" t="e">
        <f>+(A!N50-B!O50)/(A!N50+B!O50)</f>
        <v>#VALUE!</v>
      </c>
      <c r="Q49" s="90" t="e">
        <f>+(A!O50-B!P50)/(A!O50+B!P50)</f>
        <v>#VALUE!</v>
      </c>
      <c r="R49" s="91" t="e">
        <f>+(A!P50-B!Q50)/(A!P50+B!Q50)</f>
        <v>#VALUE!</v>
      </c>
      <c r="S49" s="90" t="e">
        <f>+(A!Q50-B!R50)/(A!Q50+B!R50)</f>
        <v>#VALUE!</v>
      </c>
      <c r="T49" s="91" t="e">
        <f>+(A!R50-B!S50)/(A!R50+B!S50)</f>
        <v>#VALUE!</v>
      </c>
      <c r="U49" s="90" t="e">
        <f>+(A!S50-B!T50)/(A!S50+B!T50)</f>
        <v>#VALUE!</v>
      </c>
      <c r="V49" s="91" t="e">
        <f>+(A!T50-B!U50)/(A!T50+B!U50)</f>
        <v>#VALUE!</v>
      </c>
      <c r="W49" s="90" t="e">
        <f>+(A!U50-B!V50)/(A!U50+B!V50)</f>
        <v>#VALUE!</v>
      </c>
      <c r="X49" s="91" t="e">
        <f>+(A!V50-B!W50)/(A!V50+B!W50)</f>
        <v>#VALUE!</v>
      </c>
      <c r="Y49" s="90" t="e">
        <f>+(A!W50-B!X50)/(A!W50+B!X50)</f>
        <v>#VALUE!</v>
      </c>
      <c r="Z49" s="91" t="e">
        <f>+(A!X50-B!Y50)/(A!X50+B!Y50)</f>
        <v>#VALUE!</v>
      </c>
      <c r="AA49" s="90" t="e">
        <f>+(A!Y50-B!Z50)/(A!Y50+B!Z50)</f>
        <v>#VALUE!</v>
      </c>
      <c r="AB49" s="90" t="e">
        <f>+(A!Z50-B!AA50)/(A!Z50+B!AA50)</f>
        <v>#VALUE!</v>
      </c>
      <c r="AC49" s="90" t="e">
        <f>+(A!AA50-B!AB50)/(A!AA50+B!AB50)</f>
        <v>#VALUE!</v>
      </c>
      <c r="AD49" s="90" t="e">
        <f>+(A!AB50-B!AC50)/(A!AB50+B!AC50)</f>
        <v>#VALUE!</v>
      </c>
      <c r="AE49" s="90" t="e">
        <f>+(A!AC50-B!AD50)/(A!AC50+B!AD50)</f>
        <v>#VALUE!</v>
      </c>
      <c r="AF49" s="90" t="e">
        <f>+(A!AD50-B!AE50)/(A!AD50+B!AE50)</f>
        <v>#VALUE!</v>
      </c>
    </row>
    <row r="50" spans="4:32" x14ac:dyDescent="0.25">
      <c r="D50" s="249" t="s">
        <v>20</v>
      </c>
      <c r="E50" s="250"/>
      <c r="F50" s="89" t="e">
        <f>+(A!D51-B!E51)/(A!D51+B!E51)</f>
        <v>#VALUE!</v>
      </c>
      <c r="G50" s="90" t="e">
        <f>+(A!E51-B!F51)/(A!E51+B!F51)</f>
        <v>#VALUE!</v>
      </c>
      <c r="H50" s="91" t="e">
        <f>+(A!F51-B!G51)/(A!F51+B!G51)</f>
        <v>#VALUE!</v>
      </c>
      <c r="I50" s="90" t="e">
        <f>+(A!G51-B!H51)/(A!G51+B!H51)</f>
        <v>#VALUE!</v>
      </c>
      <c r="J50" s="91" t="e">
        <f>+(A!H51-B!I51)/(A!H51+B!I51)</f>
        <v>#VALUE!</v>
      </c>
      <c r="K50" s="90" t="e">
        <f>+(A!I51-B!J51)/(A!I51+B!J51)</f>
        <v>#VALUE!</v>
      </c>
      <c r="L50" s="91" t="e">
        <f>+(A!J50-B!K51)/(A!J50+B!K51)</f>
        <v>#VALUE!</v>
      </c>
      <c r="M50" s="90" t="e">
        <f>+(A!K51-B!L51)/(A!K51+B!L51)</f>
        <v>#VALUE!</v>
      </c>
      <c r="N50" s="91" t="e">
        <f>+(A!L51-B!M51)/(A!L51+B!M51)</f>
        <v>#VALUE!</v>
      </c>
      <c r="O50" s="90" t="e">
        <f>+(A!M51-B!N51)/(A!M51+B!N51)</f>
        <v>#VALUE!</v>
      </c>
      <c r="P50" s="91" t="e">
        <f>+(A!N51-B!O51)/(A!N51+B!O51)</f>
        <v>#VALUE!</v>
      </c>
      <c r="Q50" s="90" t="e">
        <f>+(A!O51-B!P51)/(A!O51+B!P51)</f>
        <v>#VALUE!</v>
      </c>
      <c r="R50" s="91" t="e">
        <f>+(A!P51-B!Q51)/(A!P51+B!Q51)</f>
        <v>#VALUE!</v>
      </c>
      <c r="S50" s="90" t="e">
        <f>+(A!Q51-B!R51)/(A!Q51+B!R51)</f>
        <v>#VALUE!</v>
      </c>
      <c r="T50" s="91" t="e">
        <f>+(A!R51-B!S51)/(A!R51+B!S51)</f>
        <v>#VALUE!</v>
      </c>
      <c r="U50" s="90" t="e">
        <f>+(A!S51-B!T51)/(A!S51+B!T51)</f>
        <v>#VALUE!</v>
      </c>
      <c r="V50" s="91" t="e">
        <f>+(A!T51-B!U51)/(A!T51+B!U51)</f>
        <v>#VALUE!</v>
      </c>
      <c r="W50" s="90" t="e">
        <f>+(A!U51-B!V51)/(A!U51+B!V51)</f>
        <v>#VALUE!</v>
      </c>
      <c r="X50" s="91" t="e">
        <f>+(A!V51-B!W51)/(A!V51+B!W51)</f>
        <v>#VALUE!</v>
      </c>
      <c r="Y50" s="90" t="e">
        <f>+(A!W51-B!X51)/(A!W51+B!X51)</f>
        <v>#VALUE!</v>
      </c>
      <c r="Z50" s="91" t="e">
        <f>+(A!X51-B!Y51)/(A!X51+B!Y51)</f>
        <v>#VALUE!</v>
      </c>
      <c r="AA50" s="90" t="e">
        <f>+(A!Y51-B!Z51)/(A!Y51+B!Z51)</f>
        <v>#VALUE!</v>
      </c>
      <c r="AB50" s="90" t="e">
        <f>+(A!Z51-B!AA51)/(A!Z51+B!AA51)</f>
        <v>#VALUE!</v>
      </c>
      <c r="AC50" s="90" t="e">
        <f>+(A!AA51-B!AB51)/(A!AA51+B!AB51)</f>
        <v>#VALUE!</v>
      </c>
      <c r="AD50" s="90" t="e">
        <f>+(A!AB51-B!AC51)/(A!AB51+B!AC51)</f>
        <v>#VALUE!</v>
      </c>
      <c r="AE50" s="90" t="e">
        <f>+(A!AC51-B!AD51)/(A!AC51+B!AD51)</f>
        <v>#VALUE!</v>
      </c>
      <c r="AF50" s="90" t="e">
        <f>+(A!AD51-B!AE51)/(A!AD51+B!AE51)</f>
        <v>#VALUE!</v>
      </c>
    </row>
    <row r="51" spans="4:32" x14ac:dyDescent="0.25">
      <c r="D51" s="251" t="s">
        <v>21</v>
      </c>
      <c r="E51" s="252"/>
      <c r="F51" s="89" t="e">
        <f>+(A!D52-B!E52)/(A!D52+B!E52)</f>
        <v>#VALUE!</v>
      </c>
      <c r="G51" s="90" t="e">
        <f>+(A!E52-B!F52)/(A!E52+B!F52)</f>
        <v>#VALUE!</v>
      </c>
      <c r="H51" s="91" t="e">
        <f>+(A!F52-B!G52)/(A!F52+B!G52)</f>
        <v>#VALUE!</v>
      </c>
      <c r="I51" s="90" t="e">
        <f>+(A!G52-B!H52)/(A!G52+B!H52)</f>
        <v>#VALUE!</v>
      </c>
      <c r="J51" s="91" t="e">
        <f>+(A!H52-B!I52)/(A!H52+B!I52)</f>
        <v>#VALUE!</v>
      </c>
      <c r="K51" s="90" t="e">
        <f>+(A!I52-B!J52)/(A!I52+B!J52)</f>
        <v>#VALUE!</v>
      </c>
      <c r="L51" s="91" t="e">
        <f>+(A!J51-B!K52)/(A!J51+B!K52)</f>
        <v>#VALUE!</v>
      </c>
      <c r="M51" s="90" t="e">
        <f>+(A!K52-B!L52)/(A!K52+B!L52)</f>
        <v>#VALUE!</v>
      </c>
      <c r="N51" s="91" t="e">
        <f>+(A!L52-B!M52)/(A!L52+B!M52)</f>
        <v>#VALUE!</v>
      </c>
      <c r="O51" s="90" t="e">
        <f>+(A!M52-B!N52)/(A!M52+B!N52)</f>
        <v>#VALUE!</v>
      </c>
      <c r="P51" s="91" t="e">
        <f>+(A!N52-B!O52)/(A!N52+B!O52)</f>
        <v>#VALUE!</v>
      </c>
      <c r="Q51" s="90" t="e">
        <f>+(A!O52-B!P52)/(A!O52+B!P52)</f>
        <v>#VALUE!</v>
      </c>
      <c r="R51" s="91">
        <f>+(A!P52-B!Q52)/(A!P52+B!Q52)</f>
        <v>0.55923275795340188</v>
      </c>
      <c r="S51" s="90" t="e">
        <f>+(A!Q52-B!R52)/(A!Q52+B!R52)</f>
        <v>#VALUE!</v>
      </c>
      <c r="T51" s="91" t="e">
        <f>+(A!R52-B!S52)/(A!R52+B!S52)</f>
        <v>#VALUE!</v>
      </c>
      <c r="U51" s="90" t="e">
        <f>+(A!S52-B!T52)/(A!S52+B!T52)</f>
        <v>#VALUE!</v>
      </c>
      <c r="V51" s="91" t="e">
        <f>+(A!T52-B!U52)/(A!T52+B!U52)</f>
        <v>#VALUE!</v>
      </c>
      <c r="W51" s="90" t="e">
        <f>+(A!U52-B!V52)/(A!U52+B!V52)</f>
        <v>#VALUE!</v>
      </c>
      <c r="X51" s="91" t="e">
        <f>+(A!V52-B!W52)/(A!V52+B!W52)</f>
        <v>#VALUE!</v>
      </c>
      <c r="Y51" s="90" t="e">
        <f>+(A!W52-B!X52)/(A!W52+B!X52)</f>
        <v>#VALUE!</v>
      </c>
      <c r="Z51" s="91" t="e">
        <f>+(A!X52-B!Y52)/(A!X52+B!Y52)</f>
        <v>#VALUE!</v>
      </c>
      <c r="AA51" s="90">
        <f>+(A!Y52-B!Z52)/(A!Y52+B!Z52)</f>
        <v>0.98744756544363632</v>
      </c>
      <c r="AB51" s="90" t="e">
        <f>+(A!Z52-B!AA52)/(A!Z52+B!AA52)</f>
        <v>#VALUE!</v>
      </c>
      <c r="AC51" s="90">
        <f>+(A!AA52-B!AB52)/(A!AA52+B!AB52)</f>
        <v>-0.99155546646004378</v>
      </c>
      <c r="AD51" s="90">
        <f>+(A!AB52-B!AC52)/(A!AB52+B!AC52)</f>
        <v>-0.99486572926194472</v>
      </c>
      <c r="AE51" s="90">
        <f>+(A!AC52-B!AD52)/(A!AC52+B!AD52)</f>
        <v>-0.98847534217996058</v>
      </c>
      <c r="AF51" s="90">
        <f>+(A!AD52-B!AE52)/(A!AD52+B!AE52)</f>
        <v>-0.73708567755813059</v>
      </c>
    </row>
    <row r="52" spans="4:32" x14ac:dyDescent="0.25">
      <c r="D52" s="249" t="s">
        <v>22</v>
      </c>
      <c r="E52" s="250"/>
      <c r="F52" s="89" t="e">
        <f>+(A!D53-B!E53)/(A!D53+B!E53)</f>
        <v>#VALUE!</v>
      </c>
      <c r="G52" s="90" t="e">
        <f>+(A!E53-B!F53)/(A!E53+B!F53)</f>
        <v>#VALUE!</v>
      </c>
      <c r="H52" s="91" t="e">
        <f>+(A!F53-B!G53)/(A!F53+B!G53)</f>
        <v>#VALUE!</v>
      </c>
      <c r="I52" s="90" t="e">
        <f>+(A!G53-B!H53)/(A!G53+B!H53)</f>
        <v>#VALUE!</v>
      </c>
      <c r="J52" s="91" t="e">
        <f>+(A!H53-B!I53)/(A!H53+B!I53)</f>
        <v>#VALUE!</v>
      </c>
      <c r="K52" s="90" t="e">
        <f>+(A!I53-B!J53)/(A!I53+B!J53)</f>
        <v>#VALUE!</v>
      </c>
      <c r="L52" s="91" t="e">
        <f>+(A!J52-B!K53)/(A!J52+B!K53)</f>
        <v>#VALUE!</v>
      </c>
      <c r="M52" s="90" t="e">
        <f>+(A!K53-B!L53)/(A!K53+B!L53)</f>
        <v>#VALUE!</v>
      </c>
      <c r="N52" s="91" t="e">
        <f>+(A!L53-B!M53)/(A!L53+B!M53)</f>
        <v>#VALUE!</v>
      </c>
      <c r="O52" s="90" t="e">
        <f>+(A!M53-B!N53)/(A!M53+B!N53)</f>
        <v>#VALUE!</v>
      </c>
      <c r="P52" s="91" t="e">
        <f>+(A!N53-B!O53)/(A!N53+B!O53)</f>
        <v>#VALUE!</v>
      </c>
      <c r="Q52" s="90" t="e">
        <f>+(A!O53-B!P53)/(A!O53+B!P53)</f>
        <v>#VALUE!</v>
      </c>
      <c r="R52" s="91" t="e">
        <f>+(A!P53-B!Q53)/(A!P53+B!Q53)</f>
        <v>#VALUE!</v>
      </c>
      <c r="S52" s="90" t="e">
        <f>+(A!Q53-B!R53)/(A!Q53+B!R53)</f>
        <v>#VALUE!</v>
      </c>
      <c r="T52" s="91" t="e">
        <f>+(A!R53-B!S53)/(A!R53+B!S53)</f>
        <v>#VALUE!</v>
      </c>
      <c r="U52" s="90" t="e">
        <f>+(A!S53-B!T53)/(A!S53+B!T53)</f>
        <v>#VALUE!</v>
      </c>
      <c r="V52" s="91">
        <f>+(A!T53-B!U53)/(A!T53+B!U53)</f>
        <v>0.62669734422780043</v>
      </c>
      <c r="W52" s="90" t="e">
        <f>+(A!U53-B!V53)/(A!U53+B!V53)</f>
        <v>#VALUE!</v>
      </c>
      <c r="X52" s="91">
        <f>+(A!V53-B!W53)/(A!V53+B!W53)</f>
        <v>-0.98319327731092443</v>
      </c>
      <c r="Y52" s="90" t="e">
        <f>+(A!W53-B!X53)/(A!W53+B!X53)</f>
        <v>#VALUE!</v>
      </c>
      <c r="Z52" s="91">
        <f>+(A!X53-B!Y53)/(A!X53+B!Y53)</f>
        <v>0.55684286748732803</v>
      </c>
      <c r="AA52" s="90" t="e">
        <f>+(A!Y53-B!Z53)/(A!Y53+B!Z53)</f>
        <v>#VALUE!</v>
      </c>
      <c r="AB52" s="90">
        <f>+(A!Z53-B!AA53)/(A!Z53+B!AA53)</f>
        <v>0.46642886169684378</v>
      </c>
      <c r="AC52" s="90">
        <f>+(A!AA53-B!AB53)/(A!AA53+B!AB53)</f>
        <v>-0.42490627579280238</v>
      </c>
      <c r="AD52" s="90">
        <f>+(A!AB53-B!AC53)/(A!AB53+B!AC53)</f>
        <v>-0.59825920663431731</v>
      </c>
      <c r="AE52" s="90">
        <f>+(A!AC53-B!AD53)/(A!AC53+B!AD53)</f>
        <v>-0.98480793774959863</v>
      </c>
      <c r="AF52" s="90" t="e">
        <f>+(A!AD53-B!AE53)/(A!AD53+B!AE53)</f>
        <v>#VALUE!</v>
      </c>
    </row>
    <row r="53" spans="4:32" x14ac:dyDescent="0.25">
      <c r="D53" s="251" t="s">
        <v>23</v>
      </c>
      <c r="E53" s="252"/>
      <c r="F53" s="89" t="e">
        <f>+(A!D54-B!E54)/(A!D54+B!E54)</f>
        <v>#VALUE!</v>
      </c>
      <c r="G53" s="90" t="e">
        <f>+(A!E54-B!F54)/(A!E54+B!F54)</f>
        <v>#VALUE!</v>
      </c>
      <c r="H53" s="91" t="e">
        <f>+(A!F54-B!G54)/(A!F54+B!G54)</f>
        <v>#VALUE!</v>
      </c>
      <c r="I53" s="90" t="e">
        <f>+(A!G54-B!H54)/(A!G54+B!H54)</f>
        <v>#VALUE!</v>
      </c>
      <c r="J53" s="91" t="e">
        <f>+(A!H54-B!I54)/(A!H54+B!I54)</f>
        <v>#VALUE!</v>
      </c>
      <c r="K53" s="90" t="e">
        <f>+(A!I54-B!J54)/(A!I54+B!J54)</f>
        <v>#VALUE!</v>
      </c>
      <c r="L53" s="91" t="e">
        <f>+(A!J53-B!K54)/(A!J53+B!K54)</f>
        <v>#VALUE!</v>
      </c>
      <c r="M53" s="90" t="e">
        <f>+(A!K54-B!L54)/(A!K54+B!L54)</f>
        <v>#VALUE!</v>
      </c>
      <c r="N53" s="91" t="e">
        <f>+(A!L54-B!M54)/(A!L54+B!M54)</f>
        <v>#VALUE!</v>
      </c>
      <c r="O53" s="90" t="e">
        <f>+(A!M54-B!N54)/(A!M54+B!N54)</f>
        <v>#VALUE!</v>
      </c>
      <c r="P53" s="91" t="e">
        <f>+(A!N54-B!O54)/(A!N54+B!O54)</f>
        <v>#VALUE!</v>
      </c>
      <c r="Q53" s="90" t="e">
        <f>+(A!O54-B!P54)/(A!O54+B!P54)</f>
        <v>#VALUE!</v>
      </c>
      <c r="R53" s="91" t="e">
        <f>+(A!P54-B!Q54)/(A!P54+B!Q54)</f>
        <v>#VALUE!</v>
      </c>
      <c r="S53" s="90">
        <f>+(A!Q54-B!R54)/(A!Q54+B!R54)</f>
        <v>7.6096518788488138E-2</v>
      </c>
      <c r="T53" s="91" t="e">
        <f>+(A!R54-B!S54)/(A!R54+B!S54)</f>
        <v>#VALUE!</v>
      </c>
      <c r="U53" s="90" t="e">
        <f>+(A!S54-B!T54)/(A!S54+B!T54)</f>
        <v>#VALUE!</v>
      </c>
      <c r="V53" s="91">
        <f>+(A!T54-B!U54)/(A!T54+B!U54)</f>
        <v>0.16099285330054566</v>
      </c>
      <c r="W53" s="90" t="e">
        <f>+(A!U54-B!V54)/(A!U54+B!V54)</f>
        <v>#VALUE!</v>
      </c>
      <c r="X53" s="91">
        <f>+(A!V54-B!W54)/(A!V54+B!W54)</f>
        <v>0.78741887679493072</v>
      </c>
      <c r="Y53" s="90" t="e">
        <f>+(A!W54-B!X54)/(A!W54+B!X54)</f>
        <v>#VALUE!</v>
      </c>
      <c r="Z53" s="91" t="e">
        <f>+(A!X54-B!Y54)/(A!X54+B!Y54)</f>
        <v>#VALUE!</v>
      </c>
      <c r="AA53" s="90" t="e">
        <f>+(A!Y54-B!Z54)/(A!Y54+B!Z54)</f>
        <v>#VALUE!</v>
      </c>
      <c r="AB53" s="90" t="e">
        <f>+(A!Z54-B!AA54)/(A!Z54+B!AA54)</f>
        <v>#VALUE!</v>
      </c>
      <c r="AC53" s="90" t="e">
        <f>+(A!AA54-B!AB54)/(A!AA54+B!AB54)</f>
        <v>#VALUE!</v>
      </c>
      <c r="AD53" s="90" t="e">
        <f>+(A!AB54-B!AC54)/(A!AB54+B!AC54)</f>
        <v>#VALUE!</v>
      </c>
      <c r="AE53" s="90" t="e">
        <f>+(A!AC54-B!AD54)/(A!AC54+B!AD54)</f>
        <v>#VALUE!</v>
      </c>
      <c r="AF53" s="90">
        <f>+(A!AD54-B!AE54)/(A!AD54+B!AE54)</f>
        <v>0.96777511141583816</v>
      </c>
    </row>
    <row r="54" spans="4:32" x14ac:dyDescent="0.25">
      <c r="D54" s="249" t="s">
        <v>24</v>
      </c>
      <c r="E54" s="250"/>
      <c r="F54" s="89" t="e">
        <f>+(A!D55-B!E55)/(A!D55+B!E55)</f>
        <v>#VALUE!</v>
      </c>
      <c r="G54" s="90" t="e">
        <f>+(A!E55-B!F55)/(A!E55+B!F55)</f>
        <v>#VALUE!</v>
      </c>
      <c r="H54" s="91" t="e">
        <f>+(A!F55-B!G55)/(A!F55+B!G55)</f>
        <v>#VALUE!</v>
      </c>
      <c r="I54" s="90" t="e">
        <f>+(A!G55-B!H55)/(A!G55+B!H55)</f>
        <v>#VALUE!</v>
      </c>
      <c r="J54" s="91" t="e">
        <f>+(A!H55-B!I55)/(A!H55+B!I55)</f>
        <v>#VALUE!</v>
      </c>
      <c r="K54" s="90" t="e">
        <f>+(A!I55-B!J55)/(A!I55+B!J55)</f>
        <v>#VALUE!</v>
      </c>
      <c r="L54" s="91" t="e">
        <f>+(A!J54-B!K55)/(A!J54+B!K55)</f>
        <v>#VALUE!</v>
      </c>
      <c r="M54" s="90" t="e">
        <f>+(A!K55-B!L55)/(A!K55+B!L55)</f>
        <v>#VALUE!</v>
      </c>
      <c r="N54" s="91" t="e">
        <f>+(A!L55-B!M55)/(A!L55+B!M55)</f>
        <v>#VALUE!</v>
      </c>
      <c r="O54" s="90" t="e">
        <f>+(A!M55-B!N55)/(A!M55+B!N55)</f>
        <v>#VALUE!</v>
      </c>
      <c r="P54" s="91" t="e">
        <f>+(A!N55-B!O55)/(A!N55+B!O55)</f>
        <v>#VALUE!</v>
      </c>
      <c r="Q54" s="90" t="e">
        <f>+(A!O55-B!P55)/(A!O55+B!P55)</f>
        <v>#VALUE!</v>
      </c>
      <c r="R54" s="91">
        <f>+(A!P55-B!Q55)/(A!P55+B!Q55)</f>
        <v>0.24137931034482757</v>
      </c>
      <c r="S54" s="90" t="e">
        <f>+(A!Q55-B!R55)/(A!Q55+B!R55)</f>
        <v>#VALUE!</v>
      </c>
      <c r="T54" s="91" t="e">
        <f>+(A!R55-B!S55)/(A!R55+B!S55)</f>
        <v>#VALUE!</v>
      </c>
      <c r="U54" s="90">
        <f>+(A!S55-B!T55)/(A!S55+B!T55)</f>
        <v>0.99230085875037022</v>
      </c>
      <c r="V54" s="91" t="e">
        <f>+(A!T55-B!U55)/(A!T55+B!U55)</f>
        <v>#VALUE!</v>
      </c>
      <c r="W54" s="90" t="e">
        <f>+(A!U55-B!V55)/(A!U55+B!V55)</f>
        <v>#VALUE!</v>
      </c>
      <c r="X54" s="91" t="e">
        <f>+(A!V55-B!W55)/(A!V55+B!W55)</f>
        <v>#VALUE!</v>
      </c>
      <c r="Y54" s="90">
        <f>+(A!W55-B!X55)/(A!W55+B!X55)</f>
        <v>-0.1752778682044365</v>
      </c>
      <c r="Z54" s="91">
        <f>+(A!X55-B!Y55)/(A!X55+B!Y55)</f>
        <v>0.96687323943661962</v>
      </c>
      <c r="AA54" s="90">
        <f>+(A!Y55-B!Z55)/(A!Y55+B!Z55)</f>
        <v>0.99810652218743556</v>
      </c>
      <c r="AB54" s="90" t="e">
        <f>+(A!Z55-B!AA55)/(A!Z55+B!AA55)</f>
        <v>#VALUE!</v>
      </c>
      <c r="AC54" s="90" t="e">
        <f>+(A!AA55-B!AB55)/(A!AA55+B!AB55)</f>
        <v>#VALUE!</v>
      </c>
      <c r="AD54" s="90" t="e">
        <f>+(A!AB55-B!AC55)/(A!AB55+B!AC55)</f>
        <v>#VALUE!</v>
      </c>
      <c r="AE54" s="90" t="e">
        <f>+(A!AC55-B!AD55)/(A!AC55+B!AD55)</f>
        <v>#VALUE!</v>
      </c>
      <c r="AF54" s="90" t="e">
        <f>+(A!AD55-B!AE55)/(A!AD55+B!AE55)</f>
        <v>#VALUE!</v>
      </c>
    </row>
    <row r="55" spans="4:32" ht="15.75" thickBot="1" x14ac:dyDescent="0.3">
      <c r="D55" s="247" t="s">
        <v>25</v>
      </c>
      <c r="E55" s="248"/>
      <c r="F55" s="92" t="e">
        <f>+(A!D56-B!E56)/(A!D56+B!E56)</f>
        <v>#VALUE!</v>
      </c>
      <c r="G55" s="93" t="e">
        <f>+(A!E56-B!F56)/(A!E56+B!F56)</f>
        <v>#VALUE!</v>
      </c>
      <c r="H55" s="94" t="e">
        <f>+(A!F56-B!G56)/(A!F56+B!G56)</f>
        <v>#VALUE!</v>
      </c>
      <c r="I55" s="93" t="e">
        <f>+(A!G56-B!H56)/(A!G56+B!H56)</f>
        <v>#VALUE!</v>
      </c>
      <c r="J55" s="94" t="e">
        <f>+(A!H56-B!I56)/(A!H56+B!I56)</f>
        <v>#VALUE!</v>
      </c>
      <c r="K55" s="93"/>
      <c r="L55" s="94" t="e">
        <f>+(A!J55-B!K56)/(A!J55+B!K56)</f>
        <v>#VALUE!</v>
      </c>
      <c r="M55" s="93" t="e">
        <f>+(A!K56-B!L56)/(A!K56+B!L56)</f>
        <v>#VALUE!</v>
      </c>
      <c r="N55" s="94" t="e">
        <f>+(A!L56-B!M56)/(A!L56+B!M56)</f>
        <v>#VALUE!</v>
      </c>
      <c r="O55" s="93" t="e">
        <f>+(A!M56-B!N56)/(A!M56+B!N56)</f>
        <v>#VALUE!</v>
      </c>
      <c r="P55" s="94" t="e">
        <f>+(A!N56-B!O56)/(A!N56+B!O56)</f>
        <v>#VALUE!</v>
      </c>
      <c r="Q55" s="93" t="e">
        <f>+(A!O56-B!P56)/(A!O56+B!P56)</f>
        <v>#VALUE!</v>
      </c>
      <c r="R55" s="94" t="e">
        <f>+(A!P56-B!Q56)/(A!P56+B!Q56)</f>
        <v>#VALUE!</v>
      </c>
      <c r="S55" s="93" t="e">
        <f>+(A!Q56-B!R56)/(A!Q56+B!R56)</f>
        <v>#VALUE!</v>
      </c>
      <c r="T55" s="94" t="e">
        <f>+(A!R56-B!S56)/(A!R56+B!S56)</f>
        <v>#VALUE!</v>
      </c>
      <c r="U55" s="93" t="e">
        <f>+(A!S56-B!T56)/(A!S56+B!T56)</f>
        <v>#VALUE!</v>
      </c>
      <c r="V55" s="94" t="e">
        <f>+(A!T56-B!U56)/(A!T56+B!U56)</f>
        <v>#VALUE!</v>
      </c>
      <c r="W55" s="93">
        <f>+(A!U56-B!V56)/(A!U56+B!V56)</f>
        <v>-0.3665674288971939</v>
      </c>
      <c r="X55" s="94" t="e">
        <f>+(A!V56-B!W56)/(A!V56+B!W56)</f>
        <v>#VALUE!</v>
      </c>
      <c r="Y55" s="93" t="e">
        <f>+(A!W56-B!X56)/(A!W56+B!X56)</f>
        <v>#VALUE!</v>
      </c>
      <c r="Z55" s="94" t="e">
        <f>+(A!X56-B!Y56)/(A!X56+B!Y56)</f>
        <v>#VALUE!</v>
      </c>
      <c r="AA55" s="93" t="e">
        <f>+(A!Y56-B!Z56)/(A!Y56+B!Z56)</f>
        <v>#VALUE!</v>
      </c>
      <c r="AB55" s="93" t="e">
        <f>+(A!Z56-B!AA56)/(A!Z56+B!AA56)</f>
        <v>#VALUE!</v>
      </c>
      <c r="AC55" s="93" t="e">
        <f>+(A!AA56-B!AB56)/(A!AA56+B!AB56)</f>
        <v>#VALUE!</v>
      </c>
      <c r="AD55" s="93" t="e">
        <f>+(A!AB56-B!AC56)/(A!AB56+B!AC56)</f>
        <v>#VALUE!</v>
      </c>
      <c r="AE55" s="93" t="e">
        <f>+(A!AC56-B!AD56)/(A!AC56+B!AD56)</f>
        <v>#VALUE!</v>
      </c>
      <c r="AF55" s="93">
        <f>+(A!AD56-B!AE56)/(A!AD56+B!AE56)</f>
        <v>-0.99992700197094675</v>
      </c>
    </row>
    <row r="56" spans="4:32" x14ac:dyDescent="0.25">
      <c r="D56" t="s">
        <v>52</v>
      </c>
      <c r="E56" s="99"/>
      <c r="F56" s="91"/>
      <c r="G56" s="91"/>
      <c r="H56" s="91"/>
      <c r="I56" s="91"/>
      <c r="J56" s="91"/>
      <c r="K56" s="91"/>
      <c r="L56" s="91"/>
      <c r="M56" s="91"/>
      <c r="N56" s="91"/>
      <c r="O56" s="91"/>
      <c r="P56" s="91"/>
      <c r="Q56" s="91"/>
      <c r="R56" s="91"/>
      <c r="S56" s="91"/>
      <c r="T56" s="91"/>
      <c r="U56" s="91"/>
      <c r="V56" s="91"/>
      <c r="W56" s="91"/>
      <c r="X56" s="91"/>
      <c r="Y56" s="91"/>
      <c r="Z56" s="91"/>
      <c r="AA56" s="91"/>
      <c r="AB56" s="91"/>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49" t="s">
        <v>16</v>
      </c>
      <c r="E59" s="250"/>
      <c r="F59" s="95" t="e">
        <f>+IF(F46&gt;0.33, "COMERCIO INTRAINDUSTRIAL", "INDICIO DE COMERCIO INTRAINDUSTRIAL")</f>
        <v>#VALUE!</v>
      </c>
      <c r="G59" s="125" t="e">
        <f t="shared" ref="G59:AA59" si="0">+IF(G46&gt;0.33, "COMERCIO INTRAINDUSTRIAL", "INDICIO DE COMERCIO INTRAINDUSTRIAL")</f>
        <v>#VALUE!</v>
      </c>
      <c r="H59" s="95" t="e">
        <f t="shared" si="0"/>
        <v>#VALUE!</v>
      </c>
      <c r="I59" s="125" t="e">
        <f t="shared" si="0"/>
        <v>#VALUE!</v>
      </c>
      <c r="J59" s="95" t="e">
        <f t="shared" si="0"/>
        <v>#VALUE!</v>
      </c>
      <c r="K59" s="125" t="e">
        <f t="shared" si="0"/>
        <v>#VALUE!</v>
      </c>
      <c r="L59" s="95" t="e">
        <f t="shared" si="0"/>
        <v>#REF!</v>
      </c>
      <c r="M59" s="125" t="e">
        <f t="shared" si="0"/>
        <v>#VALUE!</v>
      </c>
      <c r="N59" s="95" t="e">
        <f t="shared" si="0"/>
        <v>#VALUE!</v>
      </c>
      <c r="O59" s="125" t="e">
        <f t="shared" si="0"/>
        <v>#VALUE!</v>
      </c>
      <c r="P59" s="95" t="e">
        <f t="shared" si="0"/>
        <v>#VALUE!</v>
      </c>
      <c r="Q59" s="125" t="e">
        <f t="shared" si="0"/>
        <v>#VALUE!</v>
      </c>
      <c r="R59" s="95" t="e">
        <f t="shared" si="0"/>
        <v>#VALUE!</v>
      </c>
      <c r="S59" s="125" t="e">
        <f t="shared" si="0"/>
        <v>#VALUE!</v>
      </c>
      <c r="T59" s="95" t="e">
        <f t="shared" si="0"/>
        <v>#VALUE!</v>
      </c>
      <c r="U59" s="125" t="e">
        <f t="shared" si="0"/>
        <v>#VALUE!</v>
      </c>
      <c r="V59" s="95" t="e">
        <f t="shared" si="0"/>
        <v>#VALUE!</v>
      </c>
      <c r="W59" s="125" t="e">
        <f t="shared" si="0"/>
        <v>#VALUE!</v>
      </c>
      <c r="X59" s="95" t="e">
        <f t="shared" si="0"/>
        <v>#VALUE!</v>
      </c>
      <c r="Y59" s="125" t="e">
        <f t="shared" si="0"/>
        <v>#VALUE!</v>
      </c>
      <c r="Z59" s="95" t="e">
        <f t="shared" si="0"/>
        <v>#VALUE!</v>
      </c>
      <c r="AA59" s="126" t="e">
        <f t="shared" si="0"/>
        <v>#VALUE!</v>
      </c>
      <c r="AB59" s="126" t="e">
        <f t="shared" ref="AB59:AC59" si="1">+IF(AB46&gt;0.33, "COMERCIO INTRAINDUSTRIAL", "INDICIO DE COMERCIO INTRAINDUSTRIAL")</f>
        <v>#VALUE!</v>
      </c>
      <c r="AC59" s="126" t="e">
        <f t="shared" si="1"/>
        <v>#VALUE!</v>
      </c>
      <c r="AD59" s="126" t="e">
        <f t="shared" ref="AD59:AE59" si="2">+IF(AD46&gt;0.33, "COMERCIO INTRAINDUSTRIAL", "INDICIO DE COMERCIO INTRAINDUSTRIAL")</f>
        <v>#VALUE!</v>
      </c>
      <c r="AE59" s="126" t="e">
        <f t="shared" si="2"/>
        <v>#VALUE!</v>
      </c>
      <c r="AF59" s="126" t="str">
        <f t="shared" ref="AF59" si="3">+IF(AF46&gt;0.33, "COMERCIO INTRAINDUSTRIAL", "INDICIO DE COMERCIO INTRAINDUSTRIAL")</f>
        <v>COMERCIO INTRAINDUSTRIAL</v>
      </c>
    </row>
    <row r="60" spans="4:32" x14ac:dyDescent="0.25">
      <c r="D60" s="251" t="s">
        <v>17</v>
      </c>
      <c r="E60" s="252"/>
      <c r="F60" s="96" t="e">
        <f t="shared" ref="F60:AA60" si="4">+IF(F47&gt;0.33, "COMERCIO INTRAINDUSTRIAL", "INDICIO DE COMERCIO INTRAINDUSTRIAL")</f>
        <v>#VALUE!</v>
      </c>
      <c r="G60" s="124" t="e">
        <f t="shared" si="4"/>
        <v>#VALUE!</v>
      </c>
      <c r="H60" s="96" t="e">
        <f t="shared" si="4"/>
        <v>#VALUE!</v>
      </c>
      <c r="I60" s="124" t="e">
        <f t="shared" si="4"/>
        <v>#VALUE!</v>
      </c>
      <c r="J60" s="96" t="e">
        <f t="shared" si="4"/>
        <v>#VALUE!</v>
      </c>
      <c r="K60" s="124" t="e">
        <f t="shared" si="4"/>
        <v>#VALUE!</v>
      </c>
      <c r="L60" s="96" t="str">
        <f t="shared" si="4"/>
        <v>COMERCIO INTRAINDUSTRIAL</v>
      </c>
      <c r="M60" s="124" t="e">
        <f t="shared" si="4"/>
        <v>#VALUE!</v>
      </c>
      <c r="N60" s="96" t="e">
        <f t="shared" si="4"/>
        <v>#VALUE!</v>
      </c>
      <c r="O60" s="124" t="e">
        <f t="shared" si="4"/>
        <v>#VALUE!</v>
      </c>
      <c r="P60" s="96" t="e">
        <f t="shared" si="4"/>
        <v>#VALUE!</v>
      </c>
      <c r="Q60" s="124" t="e">
        <f t="shared" si="4"/>
        <v>#VALUE!</v>
      </c>
      <c r="R60" s="96" t="e">
        <f t="shared" si="4"/>
        <v>#VALUE!</v>
      </c>
      <c r="S60" s="124" t="e">
        <f t="shared" si="4"/>
        <v>#VALUE!</v>
      </c>
      <c r="T60" s="96" t="e">
        <f t="shared" si="4"/>
        <v>#VALUE!</v>
      </c>
      <c r="U60" s="124" t="e">
        <f t="shared" si="4"/>
        <v>#VALUE!</v>
      </c>
      <c r="V60" s="96" t="e">
        <f t="shared" si="4"/>
        <v>#VALUE!</v>
      </c>
      <c r="W60" s="124" t="e">
        <f t="shared" si="4"/>
        <v>#VALUE!</v>
      </c>
      <c r="X60" s="96" t="e">
        <f t="shared" si="4"/>
        <v>#VALUE!</v>
      </c>
      <c r="Y60" s="124" t="e">
        <f t="shared" si="4"/>
        <v>#VALUE!</v>
      </c>
      <c r="Z60" s="96" t="e">
        <f t="shared" si="4"/>
        <v>#VALUE!</v>
      </c>
      <c r="AA60" s="127" t="e">
        <f t="shared" si="4"/>
        <v>#VALUE!</v>
      </c>
      <c r="AB60" s="127" t="e">
        <f t="shared" ref="AB60:AC60" si="5">+IF(AB47&gt;0.33, "COMERCIO INTRAINDUSTRIAL", "INDICIO DE COMERCIO INTRAINDUSTRIAL")</f>
        <v>#VALUE!</v>
      </c>
      <c r="AC60" s="127" t="e">
        <f t="shared" si="5"/>
        <v>#VALUE!</v>
      </c>
      <c r="AD60" s="127" t="e">
        <f t="shared" ref="AD60:AE60" si="6">+IF(AD47&gt;0.33, "COMERCIO INTRAINDUSTRIAL", "INDICIO DE COMERCIO INTRAINDUSTRIAL")</f>
        <v>#VALUE!</v>
      </c>
      <c r="AE60" s="127" t="e">
        <f t="shared" si="6"/>
        <v>#VALUE!</v>
      </c>
      <c r="AF60" s="127" t="e">
        <f t="shared" ref="AF60" si="7">+IF(AF47&gt;0.33, "COMERCIO INTRAINDUSTRIAL", "INDICIO DE COMERCIO INTRAINDUSTRIAL")</f>
        <v>#VALUE!</v>
      </c>
    </row>
    <row r="61" spans="4:32" x14ac:dyDescent="0.25">
      <c r="D61" s="249" t="s">
        <v>18</v>
      </c>
      <c r="E61" s="250"/>
      <c r="F61" s="96" t="e">
        <f t="shared" ref="F61:AA61" si="8">+IF(F48&gt;0.33, "COMERCIO INTRAINDUSTRIAL", "INDICIO DE COMERCIO INTRAINDUSTRIAL")</f>
        <v>#VALUE!</v>
      </c>
      <c r="G61" s="124" t="e">
        <f t="shared" si="8"/>
        <v>#VALUE!</v>
      </c>
      <c r="H61" s="96" t="e">
        <f t="shared" si="8"/>
        <v>#VALUE!</v>
      </c>
      <c r="I61" s="124" t="e">
        <f t="shared" si="8"/>
        <v>#VALUE!</v>
      </c>
      <c r="J61" s="96" t="e">
        <f t="shared" si="8"/>
        <v>#VALUE!</v>
      </c>
      <c r="K61" s="124" t="e">
        <f t="shared" si="8"/>
        <v>#VALUE!</v>
      </c>
      <c r="L61" s="96" t="e">
        <f t="shared" si="8"/>
        <v>#VALUE!</v>
      </c>
      <c r="M61" s="124" t="e">
        <f t="shared" si="8"/>
        <v>#VALUE!</v>
      </c>
      <c r="N61" s="96" t="e">
        <f t="shared" si="8"/>
        <v>#VALUE!</v>
      </c>
      <c r="O61" s="124" t="e">
        <f t="shared" si="8"/>
        <v>#VALUE!</v>
      </c>
      <c r="P61" s="96" t="e">
        <f t="shared" si="8"/>
        <v>#VALUE!</v>
      </c>
      <c r="Q61" s="124" t="e">
        <f t="shared" si="8"/>
        <v>#VALUE!</v>
      </c>
      <c r="R61" s="96" t="e">
        <f t="shared" si="8"/>
        <v>#VALUE!</v>
      </c>
      <c r="S61" s="124" t="e">
        <f t="shared" si="8"/>
        <v>#VALUE!</v>
      </c>
      <c r="T61" s="96" t="e">
        <f t="shared" si="8"/>
        <v>#VALUE!</v>
      </c>
      <c r="U61" s="124" t="e">
        <f t="shared" si="8"/>
        <v>#VALUE!</v>
      </c>
      <c r="V61" s="96" t="e">
        <f t="shared" si="8"/>
        <v>#VALUE!</v>
      </c>
      <c r="W61" s="124" t="e">
        <f t="shared" si="8"/>
        <v>#VALUE!</v>
      </c>
      <c r="X61" s="96" t="e">
        <f t="shared" si="8"/>
        <v>#VALUE!</v>
      </c>
      <c r="Y61" s="124" t="e">
        <f t="shared" si="8"/>
        <v>#VALUE!</v>
      </c>
      <c r="Z61" s="96" t="e">
        <f t="shared" si="8"/>
        <v>#VALUE!</v>
      </c>
      <c r="AA61" s="127" t="e">
        <f t="shared" si="8"/>
        <v>#VALUE!</v>
      </c>
      <c r="AB61" s="127" t="e">
        <f t="shared" ref="AB61:AC61" si="9">+IF(AB48&gt;0.33, "COMERCIO INTRAINDUSTRIAL", "INDICIO DE COMERCIO INTRAINDUSTRIAL")</f>
        <v>#VALUE!</v>
      </c>
      <c r="AC61" s="127" t="e">
        <f t="shared" si="9"/>
        <v>#VALUE!</v>
      </c>
      <c r="AD61" s="127" t="e">
        <f t="shared" ref="AD61:AE61" si="10">+IF(AD48&gt;0.33, "COMERCIO INTRAINDUSTRIAL", "INDICIO DE COMERCIO INTRAINDUSTRIAL")</f>
        <v>#VALUE!</v>
      </c>
      <c r="AE61" s="127" t="e">
        <f t="shared" si="10"/>
        <v>#VALUE!</v>
      </c>
      <c r="AF61" s="127" t="e">
        <f t="shared" ref="AF61" si="11">+IF(AF48&gt;0.33, "COMERCIO INTRAINDUSTRIAL", "INDICIO DE COMERCIO INTRAINDUSTRIAL")</f>
        <v>#VALUE!</v>
      </c>
    </row>
    <row r="62" spans="4:32" x14ac:dyDescent="0.25">
      <c r="D62" s="251" t="s">
        <v>19</v>
      </c>
      <c r="E62" s="252"/>
      <c r="F62" s="96" t="e">
        <f t="shared" ref="F62:AA62" si="12">+IF(F49&gt;0.33, "COMERCIO INTRAINDUSTRIAL", "INDICIO DE COMERCIO INTRAINDUSTRIAL")</f>
        <v>#VALUE!</v>
      </c>
      <c r="G62" s="124" t="e">
        <f t="shared" si="12"/>
        <v>#VALUE!</v>
      </c>
      <c r="H62" s="96" t="e">
        <f t="shared" si="12"/>
        <v>#VALUE!</v>
      </c>
      <c r="I62" s="124" t="e">
        <f t="shared" si="12"/>
        <v>#VALUE!</v>
      </c>
      <c r="J62" s="96" t="e">
        <f t="shared" si="12"/>
        <v>#VALUE!</v>
      </c>
      <c r="K62" s="124" t="e">
        <f t="shared" si="12"/>
        <v>#VALUE!</v>
      </c>
      <c r="L62" s="96" t="e">
        <f t="shared" si="12"/>
        <v>#VALUE!</v>
      </c>
      <c r="M62" s="124" t="e">
        <f t="shared" si="12"/>
        <v>#VALUE!</v>
      </c>
      <c r="N62" s="96" t="e">
        <f t="shared" si="12"/>
        <v>#VALUE!</v>
      </c>
      <c r="O62" s="124" t="e">
        <f t="shared" si="12"/>
        <v>#VALUE!</v>
      </c>
      <c r="P62" s="96" t="e">
        <f t="shared" si="12"/>
        <v>#VALUE!</v>
      </c>
      <c r="Q62" s="124" t="e">
        <f t="shared" si="12"/>
        <v>#VALUE!</v>
      </c>
      <c r="R62" s="96" t="e">
        <f t="shared" si="12"/>
        <v>#VALUE!</v>
      </c>
      <c r="S62" s="124" t="e">
        <f t="shared" si="12"/>
        <v>#VALUE!</v>
      </c>
      <c r="T62" s="96" t="e">
        <f t="shared" si="12"/>
        <v>#VALUE!</v>
      </c>
      <c r="U62" s="124" t="e">
        <f t="shared" si="12"/>
        <v>#VALUE!</v>
      </c>
      <c r="V62" s="96" t="e">
        <f t="shared" si="12"/>
        <v>#VALUE!</v>
      </c>
      <c r="W62" s="124" t="e">
        <f t="shared" si="12"/>
        <v>#VALUE!</v>
      </c>
      <c r="X62" s="96" t="e">
        <f t="shared" si="12"/>
        <v>#VALUE!</v>
      </c>
      <c r="Y62" s="124" t="e">
        <f t="shared" si="12"/>
        <v>#VALUE!</v>
      </c>
      <c r="Z62" s="96" t="e">
        <f t="shared" si="12"/>
        <v>#VALUE!</v>
      </c>
      <c r="AA62" s="127" t="e">
        <f t="shared" si="12"/>
        <v>#VALUE!</v>
      </c>
      <c r="AB62" s="127" t="e">
        <f t="shared" ref="AB62:AC62" si="13">+IF(AB49&gt;0.33, "COMERCIO INTRAINDUSTRIAL", "INDICIO DE COMERCIO INTRAINDUSTRIAL")</f>
        <v>#VALUE!</v>
      </c>
      <c r="AC62" s="127" t="e">
        <f t="shared" si="13"/>
        <v>#VALUE!</v>
      </c>
      <c r="AD62" s="127" t="e">
        <f t="shared" ref="AD62:AE62" si="14">+IF(AD49&gt;0.33, "COMERCIO INTRAINDUSTRIAL", "INDICIO DE COMERCIO INTRAINDUSTRIAL")</f>
        <v>#VALUE!</v>
      </c>
      <c r="AE62" s="127" t="e">
        <f t="shared" si="14"/>
        <v>#VALUE!</v>
      </c>
      <c r="AF62" s="127" t="e">
        <f t="shared" ref="AF62" si="15">+IF(AF49&gt;0.33, "COMERCIO INTRAINDUSTRIAL", "INDICIO DE COMERCIO INTRAINDUSTRIAL")</f>
        <v>#VALUE!</v>
      </c>
    </row>
    <row r="63" spans="4:32" x14ac:dyDescent="0.25">
      <c r="D63" s="249" t="s">
        <v>20</v>
      </c>
      <c r="E63" s="250"/>
      <c r="F63" s="96" t="e">
        <f t="shared" ref="F63:AA63" si="16">+IF(F50&gt;0.33, "COMERCIO INTRAINDUSTRIAL", "INDICIO DE COMERCIO INTRAINDUSTRIAL")</f>
        <v>#VALUE!</v>
      </c>
      <c r="G63" s="124" t="e">
        <f t="shared" si="16"/>
        <v>#VALUE!</v>
      </c>
      <c r="H63" s="96" t="e">
        <f t="shared" si="16"/>
        <v>#VALUE!</v>
      </c>
      <c r="I63" s="124" t="e">
        <f t="shared" si="16"/>
        <v>#VALUE!</v>
      </c>
      <c r="J63" s="96" t="e">
        <f t="shared" si="16"/>
        <v>#VALUE!</v>
      </c>
      <c r="K63" s="124" t="e">
        <f t="shared" si="16"/>
        <v>#VALUE!</v>
      </c>
      <c r="L63" s="96" t="e">
        <f t="shared" si="16"/>
        <v>#VALUE!</v>
      </c>
      <c r="M63" s="124" t="e">
        <f t="shared" si="16"/>
        <v>#VALUE!</v>
      </c>
      <c r="N63" s="96" t="e">
        <f t="shared" si="16"/>
        <v>#VALUE!</v>
      </c>
      <c r="O63" s="124" t="e">
        <f t="shared" si="16"/>
        <v>#VALUE!</v>
      </c>
      <c r="P63" s="96" t="e">
        <f t="shared" si="16"/>
        <v>#VALUE!</v>
      </c>
      <c r="Q63" s="124" t="e">
        <f t="shared" si="16"/>
        <v>#VALUE!</v>
      </c>
      <c r="R63" s="96" t="e">
        <f t="shared" si="16"/>
        <v>#VALUE!</v>
      </c>
      <c r="S63" s="124" t="e">
        <f t="shared" si="16"/>
        <v>#VALUE!</v>
      </c>
      <c r="T63" s="96" t="e">
        <f t="shared" si="16"/>
        <v>#VALUE!</v>
      </c>
      <c r="U63" s="124" t="e">
        <f t="shared" si="16"/>
        <v>#VALUE!</v>
      </c>
      <c r="V63" s="96" t="e">
        <f t="shared" si="16"/>
        <v>#VALUE!</v>
      </c>
      <c r="W63" s="124" t="e">
        <f t="shared" si="16"/>
        <v>#VALUE!</v>
      </c>
      <c r="X63" s="96" t="e">
        <f t="shared" si="16"/>
        <v>#VALUE!</v>
      </c>
      <c r="Y63" s="124" t="e">
        <f t="shared" si="16"/>
        <v>#VALUE!</v>
      </c>
      <c r="Z63" s="96" t="e">
        <f t="shared" si="16"/>
        <v>#VALUE!</v>
      </c>
      <c r="AA63" s="127" t="e">
        <f t="shared" si="16"/>
        <v>#VALUE!</v>
      </c>
      <c r="AB63" s="127" t="e">
        <f t="shared" ref="AB63:AC63" si="17">+IF(AB50&gt;0.33, "COMERCIO INTRAINDUSTRIAL", "INDICIO DE COMERCIO INTRAINDUSTRIAL")</f>
        <v>#VALUE!</v>
      </c>
      <c r="AC63" s="127" t="e">
        <f t="shared" si="17"/>
        <v>#VALUE!</v>
      </c>
      <c r="AD63" s="127" t="e">
        <f t="shared" ref="AD63:AE63" si="18">+IF(AD50&gt;0.33, "COMERCIO INTRAINDUSTRIAL", "INDICIO DE COMERCIO INTRAINDUSTRIAL")</f>
        <v>#VALUE!</v>
      </c>
      <c r="AE63" s="127" t="e">
        <f t="shared" si="18"/>
        <v>#VALUE!</v>
      </c>
      <c r="AF63" s="127" t="e">
        <f t="shared" ref="AF63" si="19">+IF(AF50&gt;0.33, "COMERCIO INTRAINDUSTRIAL", "INDICIO DE COMERCIO INTRAINDUSTRIAL")</f>
        <v>#VALUE!</v>
      </c>
    </row>
    <row r="64" spans="4:32" x14ac:dyDescent="0.25">
      <c r="D64" s="251" t="s">
        <v>21</v>
      </c>
      <c r="E64" s="252"/>
      <c r="F64" s="96" t="e">
        <f t="shared" ref="F64:AA64" si="20">+IF(F51&gt;0.33, "COMERCIO INTRAINDUSTRIAL", "INDICIO DE COMERCIO INTRAINDUSTRIAL")</f>
        <v>#VALUE!</v>
      </c>
      <c r="G64" s="124" t="e">
        <f t="shared" si="20"/>
        <v>#VALUE!</v>
      </c>
      <c r="H64" s="96" t="e">
        <f t="shared" si="20"/>
        <v>#VALUE!</v>
      </c>
      <c r="I64" s="124" t="e">
        <f t="shared" si="20"/>
        <v>#VALUE!</v>
      </c>
      <c r="J64" s="96" t="e">
        <f t="shared" si="20"/>
        <v>#VALUE!</v>
      </c>
      <c r="K64" s="124" t="e">
        <f t="shared" si="20"/>
        <v>#VALUE!</v>
      </c>
      <c r="L64" s="96" t="e">
        <f t="shared" si="20"/>
        <v>#VALUE!</v>
      </c>
      <c r="M64" s="124" t="e">
        <f t="shared" si="20"/>
        <v>#VALUE!</v>
      </c>
      <c r="N64" s="96" t="e">
        <f t="shared" si="20"/>
        <v>#VALUE!</v>
      </c>
      <c r="O64" s="124" t="e">
        <f t="shared" si="20"/>
        <v>#VALUE!</v>
      </c>
      <c r="P64" s="96" t="e">
        <f t="shared" si="20"/>
        <v>#VALUE!</v>
      </c>
      <c r="Q64" s="124" t="e">
        <f t="shared" si="20"/>
        <v>#VALUE!</v>
      </c>
      <c r="R64" s="96" t="str">
        <f t="shared" si="20"/>
        <v>COMERCIO INTRAINDUSTRIAL</v>
      </c>
      <c r="S64" s="124" t="e">
        <f t="shared" si="20"/>
        <v>#VALUE!</v>
      </c>
      <c r="T64" s="96" t="e">
        <f t="shared" si="20"/>
        <v>#VALUE!</v>
      </c>
      <c r="U64" s="124" t="e">
        <f t="shared" si="20"/>
        <v>#VALUE!</v>
      </c>
      <c r="V64" s="96" t="e">
        <f t="shared" si="20"/>
        <v>#VALUE!</v>
      </c>
      <c r="W64" s="124" t="e">
        <f t="shared" si="20"/>
        <v>#VALUE!</v>
      </c>
      <c r="X64" s="96" t="e">
        <f t="shared" si="20"/>
        <v>#VALUE!</v>
      </c>
      <c r="Y64" s="124" t="e">
        <f t="shared" si="20"/>
        <v>#VALUE!</v>
      </c>
      <c r="Z64" s="96" t="e">
        <f t="shared" si="20"/>
        <v>#VALUE!</v>
      </c>
      <c r="AA64" s="127" t="str">
        <f t="shared" si="20"/>
        <v>COMERCIO INTRAINDUSTRIAL</v>
      </c>
      <c r="AB64" s="127" t="e">
        <f t="shared" ref="AB64:AC64" si="21">+IF(AB51&gt;0.33, "COMERCIO INTRAINDUSTRIAL", "INDICIO DE COMERCIO INTRAINDUSTRIAL")</f>
        <v>#VALUE!</v>
      </c>
      <c r="AC64" s="127" t="str">
        <f t="shared" si="21"/>
        <v>INDICIO DE COMERCIO INTRAINDUSTRIAL</v>
      </c>
      <c r="AD64" s="127" t="str">
        <f t="shared" ref="AD64:AE64" si="22">+IF(AD51&gt;0.33, "COMERCIO INTRAINDUSTRIAL", "INDICIO DE COMERCIO INTRAINDUSTRIAL")</f>
        <v>INDICIO DE COMERCIO INTRAINDUSTRIAL</v>
      </c>
      <c r="AE64" s="127" t="str">
        <f t="shared" si="22"/>
        <v>INDICIO DE COMERCIO INTRAINDUSTRIAL</v>
      </c>
      <c r="AF64" s="127" t="str">
        <f t="shared" ref="AF64" si="23">+IF(AF51&gt;0.33, "COMERCIO INTRAINDUSTRIAL", "INDICIO DE COMERCIO INTRAINDUSTRIAL")</f>
        <v>INDICIO DE COMERCIO INTRAINDUSTRIAL</v>
      </c>
    </row>
    <row r="65" spans="4:32" x14ac:dyDescent="0.25">
      <c r="D65" s="249" t="s">
        <v>22</v>
      </c>
      <c r="E65" s="250"/>
      <c r="F65" s="96" t="e">
        <f t="shared" ref="F65:AA65" si="24">+IF(F52&gt;0.33, "COMERCIO INTRAINDUSTRIAL", "INDICIO DE COMERCIO INTRAINDUSTRIAL")</f>
        <v>#VALUE!</v>
      </c>
      <c r="G65" s="124" t="e">
        <f t="shared" si="24"/>
        <v>#VALUE!</v>
      </c>
      <c r="H65" s="96" t="e">
        <f t="shared" si="24"/>
        <v>#VALUE!</v>
      </c>
      <c r="I65" s="124" t="e">
        <f t="shared" si="24"/>
        <v>#VALUE!</v>
      </c>
      <c r="J65" s="96" t="e">
        <f t="shared" si="24"/>
        <v>#VALUE!</v>
      </c>
      <c r="K65" s="124" t="e">
        <f t="shared" si="24"/>
        <v>#VALUE!</v>
      </c>
      <c r="L65" s="96" t="e">
        <f t="shared" si="24"/>
        <v>#VALUE!</v>
      </c>
      <c r="M65" s="124" t="e">
        <f t="shared" si="24"/>
        <v>#VALUE!</v>
      </c>
      <c r="N65" s="96" t="e">
        <f t="shared" si="24"/>
        <v>#VALUE!</v>
      </c>
      <c r="O65" s="124" t="e">
        <f t="shared" si="24"/>
        <v>#VALUE!</v>
      </c>
      <c r="P65" s="96" t="e">
        <f t="shared" si="24"/>
        <v>#VALUE!</v>
      </c>
      <c r="Q65" s="124" t="e">
        <f t="shared" si="24"/>
        <v>#VALUE!</v>
      </c>
      <c r="R65" s="96" t="e">
        <f t="shared" si="24"/>
        <v>#VALUE!</v>
      </c>
      <c r="S65" s="124" t="e">
        <f t="shared" si="24"/>
        <v>#VALUE!</v>
      </c>
      <c r="T65" s="96" t="e">
        <f t="shared" si="24"/>
        <v>#VALUE!</v>
      </c>
      <c r="U65" s="124" t="e">
        <f t="shared" si="24"/>
        <v>#VALUE!</v>
      </c>
      <c r="V65" s="96" t="str">
        <f t="shared" si="24"/>
        <v>COMERCIO INTRAINDUSTRIAL</v>
      </c>
      <c r="W65" s="124" t="e">
        <f t="shared" si="24"/>
        <v>#VALUE!</v>
      </c>
      <c r="X65" s="96" t="str">
        <f t="shared" si="24"/>
        <v>INDICIO DE COMERCIO INTRAINDUSTRIAL</v>
      </c>
      <c r="Y65" s="124" t="e">
        <f t="shared" si="24"/>
        <v>#VALUE!</v>
      </c>
      <c r="Z65" s="96" t="str">
        <f t="shared" si="24"/>
        <v>COMERCIO INTRAINDUSTRIAL</v>
      </c>
      <c r="AA65" s="127" t="e">
        <f t="shared" si="24"/>
        <v>#VALUE!</v>
      </c>
      <c r="AB65" s="127" t="str">
        <f t="shared" ref="AB65:AC65" si="25">+IF(AB52&gt;0.33, "COMERCIO INTRAINDUSTRIAL", "INDICIO DE COMERCIO INTRAINDUSTRIAL")</f>
        <v>COMERCIO INTRAINDUSTRIAL</v>
      </c>
      <c r="AC65" s="127" t="str">
        <f t="shared" si="25"/>
        <v>INDICIO DE COMERCIO INTRAINDUSTRIAL</v>
      </c>
      <c r="AD65" s="127" t="str">
        <f t="shared" ref="AD65:AE65" si="26">+IF(AD52&gt;0.33, "COMERCIO INTRAINDUSTRIAL", "INDICIO DE COMERCIO INTRAINDUSTRIAL")</f>
        <v>INDICIO DE COMERCIO INTRAINDUSTRIAL</v>
      </c>
      <c r="AE65" s="127" t="str">
        <f t="shared" si="26"/>
        <v>INDICIO DE COMERCIO INTRAINDUSTRIAL</v>
      </c>
      <c r="AF65" s="127" t="e">
        <f t="shared" ref="AF65" si="27">+IF(AF52&gt;0.33, "COMERCIO INTRAINDUSTRIAL", "INDICIO DE COMERCIO INTRAINDUSTRIAL")</f>
        <v>#VALUE!</v>
      </c>
    </row>
    <row r="66" spans="4:32" x14ac:dyDescent="0.25">
      <c r="D66" s="251" t="s">
        <v>23</v>
      </c>
      <c r="E66" s="252"/>
      <c r="F66" s="96" t="e">
        <f t="shared" ref="F66:AA66" si="28">+IF(F53&gt;0.33, "COMERCIO INTRAINDUSTRIAL", "INDICIO DE COMERCIO INTRAINDUSTRIAL")</f>
        <v>#VALUE!</v>
      </c>
      <c r="G66" s="124" t="e">
        <f t="shared" si="28"/>
        <v>#VALUE!</v>
      </c>
      <c r="H66" s="96" t="e">
        <f t="shared" si="28"/>
        <v>#VALUE!</v>
      </c>
      <c r="I66" s="124" t="e">
        <f t="shared" si="28"/>
        <v>#VALUE!</v>
      </c>
      <c r="J66" s="96" t="e">
        <f t="shared" si="28"/>
        <v>#VALUE!</v>
      </c>
      <c r="K66" s="124" t="e">
        <f t="shared" si="28"/>
        <v>#VALUE!</v>
      </c>
      <c r="L66" s="96" t="e">
        <f t="shared" si="28"/>
        <v>#VALUE!</v>
      </c>
      <c r="M66" s="124" t="e">
        <f t="shared" si="28"/>
        <v>#VALUE!</v>
      </c>
      <c r="N66" s="96" t="e">
        <f t="shared" si="28"/>
        <v>#VALUE!</v>
      </c>
      <c r="O66" s="124" t="e">
        <f t="shared" si="28"/>
        <v>#VALUE!</v>
      </c>
      <c r="P66" s="96" t="e">
        <f t="shared" si="28"/>
        <v>#VALUE!</v>
      </c>
      <c r="Q66" s="124" t="e">
        <f t="shared" si="28"/>
        <v>#VALUE!</v>
      </c>
      <c r="R66" s="96" t="e">
        <f t="shared" si="28"/>
        <v>#VALUE!</v>
      </c>
      <c r="S66" s="124" t="str">
        <f t="shared" si="28"/>
        <v>INDICIO DE COMERCIO INTRAINDUSTRIAL</v>
      </c>
      <c r="T66" s="96" t="e">
        <f t="shared" si="28"/>
        <v>#VALUE!</v>
      </c>
      <c r="U66" s="124" t="e">
        <f t="shared" si="28"/>
        <v>#VALUE!</v>
      </c>
      <c r="V66" s="96" t="str">
        <f t="shared" si="28"/>
        <v>INDICIO DE COMERCIO INTRAINDUSTRIAL</v>
      </c>
      <c r="W66" s="124" t="e">
        <f t="shared" si="28"/>
        <v>#VALUE!</v>
      </c>
      <c r="X66" s="96" t="str">
        <f t="shared" si="28"/>
        <v>COMERCIO INTRAINDUSTRIAL</v>
      </c>
      <c r="Y66" s="124" t="e">
        <f t="shared" si="28"/>
        <v>#VALUE!</v>
      </c>
      <c r="Z66" s="96" t="e">
        <f t="shared" si="28"/>
        <v>#VALUE!</v>
      </c>
      <c r="AA66" s="127" t="e">
        <f t="shared" si="28"/>
        <v>#VALUE!</v>
      </c>
      <c r="AB66" s="127" t="e">
        <f t="shared" ref="AB66:AC66" si="29">+IF(AB53&gt;0.33, "COMERCIO INTRAINDUSTRIAL", "INDICIO DE COMERCIO INTRAINDUSTRIAL")</f>
        <v>#VALUE!</v>
      </c>
      <c r="AC66" s="127" t="e">
        <f t="shared" si="29"/>
        <v>#VALUE!</v>
      </c>
      <c r="AD66" s="127" t="e">
        <f t="shared" ref="AD66:AE66" si="30">+IF(AD53&gt;0.33, "COMERCIO INTRAINDUSTRIAL", "INDICIO DE COMERCIO INTRAINDUSTRIAL")</f>
        <v>#VALUE!</v>
      </c>
      <c r="AE66" s="127" t="e">
        <f t="shared" si="30"/>
        <v>#VALUE!</v>
      </c>
      <c r="AF66" s="127" t="str">
        <f t="shared" ref="AF66" si="31">+IF(AF53&gt;0.33, "COMERCIO INTRAINDUSTRIAL", "INDICIO DE COMERCIO INTRAINDUSTRIAL")</f>
        <v>COMERCIO INTRAINDUSTRIAL</v>
      </c>
    </row>
    <row r="67" spans="4:32" x14ac:dyDescent="0.25">
      <c r="D67" s="249" t="s">
        <v>24</v>
      </c>
      <c r="E67" s="250"/>
      <c r="F67" s="96" t="e">
        <f t="shared" ref="F67:AA67" si="32">+IF(F54&gt;0.33, "COMERCIO INTRAINDUSTRIAL", "INDICIO DE COMERCIO INTRAINDUSTRIAL")</f>
        <v>#VALUE!</v>
      </c>
      <c r="G67" s="124" t="e">
        <f t="shared" si="32"/>
        <v>#VALUE!</v>
      </c>
      <c r="H67" s="96" t="e">
        <f t="shared" si="32"/>
        <v>#VALUE!</v>
      </c>
      <c r="I67" s="124" t="e">
        <f t="shared" si="32"/>
        <v>#VALUE!</v>
      </c>
      <c r="J67" s="96" t="e">
        <f t="shared" si="32"/>
        <v>#VALUE!</v>
      </c>
      <c r="K67" s="124" t="e">
        <f t="shared" si="32"/>
        <v>#VALUE!</v>
      </c>
      <c r="L67" s="96" t="e">
        <f t="shared" si="32"/>
        <v>#VALUE!</v>
      </c>
      <c r="M67" s="124" t="e">
        <f t="shared" si="32"/>
        <v>#VALUE!</v>
      </c>
      <c r="N67" s="96" t="e">
        <f t="shared" si="32"/>
        <v>#VALUE!</v>
      </c>
      <c r="O67" s="124" t="e">
        <f t="shared" si="32"/>
        <v>#VALUE!</v>
      </c>
      <c r="P67" s="96" t="e">
        <f t="shared" si="32"/>
        <v>#VALUE!</v>
      </c>
      <c r="Q67" s="124" t="e">
        <f t="shared" si="32"/>
        <v>#VALUE!</v>
      </c>
      <c r="R67" s="96" t="str">
        <f t="shared" si="32"/>
        <v>INDICIO DE COMERCIO INTRAINDUSTRIAL</v>
      </c>
      <c r="S67" s="124" t="e">
        <f t="shared" si="32"/>
        <v>#VALUE!</v>
      </c>
      <c r="T67" s="96" t="e">
        <f t="shared" si="32"/>
        <v>#VALUE!</v>
      </c>
      <c r="U67" s="124" t="str">
        <f t="shared" si="32"/>
        <v>COMERCIO INTRAINDUSTRIAL</v>
      </c>
      <c r="V67" s="96" t="e">
        <f t="shared" si="32"/>
        <v>#VALUE!</v>
      </c>
      <c r="W67" s="124" t="e">
        <f t="shared" si="32"/>
        <v>#VALUE!</v>
      </c>
      <c r="X67" s="96" t="e">
        <f t="shared" si="32"/>
        <v>#VALUE!</v>
      </c>
      <c r="Y67" s="124" t="str">
        <f t="shared" si="32"/>
        <v>INDICIO DE COMERCIO INTRAINDUSTRIAL</v>
      </c>
      <c r="Z67" s="96" t="str">
        <f t="shared" si="32"/>
        <v>COMERCIO INTRAINDUSTRIAL</v>
      </c>
      <c r="AA67" s="127" t="str">
        <f t="shared" si="32"/>
        <v>COMERCIO INTRAINDUSTRIAL</v>
      </c>
      <c r="AB67" s="127" t="e">
        <f t="shared" ref="AB67:AC67" si="33">+IF(AB54&gt;0.33, "COMERCIO INTRAINDUSTRIAL", "INDICIO DE COMERCIO INTRAINDUSTRIAL")</f>
        <v>#VALUE!</v>
      </c>
      <c r="AC67" s="127" t="e">
        <f t="shared" si="33"/>
        <v>#VALUE!</v>
      </c>
      <c r="AD67" s="127" t="e">
        <f t="shared" ref="AD67:AE67" si="34">+IF(AD54&gt;0.33, "COMERCIO INTRAINDUSTRIAL", "INDICIO DE COMERCIO INTRAINDUSTRIAL")</f>
        <v>#VALUE!</v>
      </c>
      <c r="AE67" s="127" t="e">
        <f t="shared" si="34"/>
        <v>#VALUE!</v>
      </c>
      <c r="AF67" s="127" t="e">
        <f t="shared" ref="AF67" si="35">+IF(AF54&gt;0.33, "COMERCIO INTRAINDUSTRIAL", "INDICIO DE COMERCIO INTRAINDUSTRIAL")</f>
        <v>#VALUE!</v>
      </c>
    </row>
    <row r="68" spans="4:32" ht="15.75" thickBot="1" x14ac:dyDescent="0.3">
      <c r="D68" s="247" t="s">
        <v>25</v>
      </c>
      <c r="E68" s="248"/>
      <c r="F68" s="97" t="e">
        <f t="shared" ref="F68:AA68" si="36">+IF(F55&gt;0.33, "COMERCIO INTRAINDUSTRIAL", "INDICIO DE COMERCIO INTRAINDUSTRIAL")</f>
        <v>#VALUE!</v>
      </c>
      <c r="G68" s="128" t="e">
        <f t="shared" si="36"/>
        <v>#VALUE!</v>
      </c>
      <c r="H68" s="97" t="e">
        <f t="shared" si="36"/>
        <v>#VALUE!</v>
      </c>
      <c r="I68" s="128" t="e">
        <f t="shared" si="36"/>
        <v>#VALUE!</v>
      </c>
      <c r="J68" s="97" t="e">
        <f t="shared" si="36"/>
        <v>#VALUE!</v>
      </c>
      <c r="K68" s="128" t="str">
        <f t="shared" si="36"/>
        <v>INDICIO DE COMERCIO INTRAINDUSTRIAL</v>
      </c>
      <c r="L68" s="97" t="e">
        <f t="shared" si="36"/>
        <v>#VALUE!</v>
      </c>
      <c r="M68" s="128" t="e">
        <f t="shared" si="36"/>
        <v>#VALUE!</v>
      </c>
      <c r="N68" s="97" t="e">
        <f t="shared" si="36"/>
        <v>#VALUE!</v>
      </c>
      <c r="O68" s="128" t="e">
        <f t="shared" si="36"/>
        <v>#VALUE!</v>
      </c>
      <c r="P68" s="97" t="e">
        <f t="shared" si="36"/>
        <v>#VALUE!</v>
      </c>
      <c r="Q68" s="128" t="e">
        <f t="shared" si="36"/>
        <v>#VALUE!</v>
      </c>
      <c r="R68" s="97" t="e">
        <f t="shared" si="36"/>
        <v>#VALUE!</v>
      </c>
      <c r="S68" s="128" t="e">
        <f t="shared" si="36"/>
        <v>#VALUE!</v>
      </c>
      <c r="T68" s="97" t="e">
        <f t="shared" si="36"/>
        <v>#VALUE!</v>
      </c>
      <c r="U68" s="128" t="e">
        <f t="shared" si="36"/>
        <v>#VALUE!</v>
      </c>
      <c r="V68" s="97" t="e">
        <f t="shared" si="36"/>
        <v>#VALUE!</v>
      </c>
      <c r="W68" s="128" t="str">
        <f t="shared" si="36"/>
        <v>INDICIO DE COMERCIO INTRAINDUSTRIAL</v>
      </c>
      <c r="X68" s="97" t="e">
        <f t="shared" si="36"/>
        <v>#VALUE!</v>
      </c>
      <c r="Y68" s="128" t="e">
        <f t="shared" si="36"/>
        <v>#VALUE!</v>
      </c>
      <c r="Z68" s="97" t="e">
        <f t="shared" si="36"/>
        <v>#VALUE!</v>
      </c>
      <c r="AA68" s="129" t="e">
        <f t="shared" si="36"/>
        <v>#VALUE!</v>
      </c>
      <c r="AB68" s="129" t="e">
        <f t="shared" ref="AB68:AC68" si="37">+IF(AB55&gt;0.33, "COMERCIO INTRAINDUSTRIAL", "INDICIO DE COMERCIO INTRAINDUSTRIAL")</f>
        <v>#VALUE!</v>
      </c>
      <c r="AC68" s="129" t="e">
        <f t="shared" si="37"/>
        <v>#VALUE!</v>
      </c>
      <c r="AD68" s="129" t="e">
        <f t="shared" ref="AD68:AE68" si="38">+IF(AD55&gt;0.33, "COMERCIO INTRAINDUSTRIAL", "INDICIO DE COMERCIO INTRAINDUSTRIAL")</f>
        <v>#VALUE!</v>
      </c>
      <c r="AE68" s="129" t="e">
        <f t="shared" si="38"/>
        <v>#VALUE!</v>
      </c>
      <c r="AF68" s="129" t="str">
        <f t="shared" ref="AF68" si="39">+IF(AF55&gt;0.33, "COMERCIO INTRAINDUSTRIAL", "INDICIO DE COMERCIO INTRAINDUSTRIAL")</f>
        <v>INDICIO DE COMERCIO INTRAINDUSTRIAL</v>
      </c>
    </row>
    <row r="69" spans="4:32" x14ac:dyDescent="0.25">
      <c r="D69"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86" zoomScaleNormal="86" workbookViewId="0"/>
  </sheetViews>
  <sheetFormatPr baseColWidth="10" defaultRowHeight="15"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
  <sheetViews>
    <sheetView showGridLines="0" topLeftCell="A2" workbookViewId="0">
      <selection activeCell="H32" sqref="H32"/>
    </sheetView>
  </sheetViews>
  <sheetFormatPr baseColWidth="10" defaultRowHeight="15" x14ac:dyDescent="0.25"/>
  <sheetData>
    <row r="1" spans="2:13" ht="24" customHeight="1" x14ac:dyDescent="0.25"/>
    <row r="2" spans="2:13" ht="23.25" x14ac:dyDescent="0.25">
      <c r="B2" s="196" t="s">
        <v>13</v>
      </c>
      <c r="C2" s="196"/>
      <c r="D2" s="196"/>
      <c r="E2" s="196"/>
      <c r="F2" s="196"/>
      <c r="G2" s="196"/>
      <c r="H2" s="196"/>
      <c r="I2" s="196"/>
      <c r="J2" s="196"/>
      <c r="K2" s="196"/>
      <c r="L2" s="196"/>
      <c r="M2" s="196"/>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5"/>
  <sheetViews>
    <sheetView showGridLines="0" topLeftCell="A43" zoomScale="110" zoomScaleNormal="110" workbookViewId="0">
      <selection activeCell="E59" sqref="E59"/>
    </sheetView>
  </sheetViews>
  <sheetFormatPr baseColWidth="10" defaultRowHeight="15" x14ac:dyDescent="0.25"/>
  <cols>
    <col min="1" max="1" width="7.140625" customWidth="1"/>
    <col min="2" max="2" width="14.28515625" customWidth="1"/>
    <col min="3" max="3" width="29.28515625" customWidth="1"/>
    <col min="4" max="30" width="12.7109375" customWidth="1"/>
  </cols>
  <sheetData>
    <row r="7" spans="2:16" ht="15" customHeight="1" x14ac:dyDescent="0.25">
      <c r="B7" s="199" t="s">
        <v>48</v>
      </c>
      <c r="C7" s="199"/>
      <c r="D7" s="199"/>
      <c r="E7" s="199"/>
      <c r="M7" s="199" t="s">
        <v>4</v>
      </c>
      <c r="N7" s="199"/>
      <c r="O7" s="199"/>
      <c r="P7" s="199"/>
    </row>
    <row r="8" spans="2:16" x14ac:dyDescent="0.25">
      <c r="B8" s="199"/>
      <c r="C8" s="199"/>
      <c r="D8" s="199"/>
      <c r="E8" s="199"/>
      <c r="G8" s="201" t="s">
        <v>0</v>
      </c>
      <c r="H8" s="201"/>
      <c r="I8" s="201"/>
      <c r="J8" s="201"/>
      <c r="M8" s="199"/>
      <c r="N8" s="199"/>
      <c r="O8" s="199"/>
      <c r="P8" s="199"/>
    </row>
    <row r="9" spans="2:16" x14ac:dyDescent="0.25">
      <c r="B9" s="199"/>
      <c r="C9" s="199"/>
      <c r="D9" s="199"/>
      <c r="E9" s="199"/>
      <c r="G9" s="201"/>
      <c r="H9" s="201"/>
      <c r="I9" s="201"/>
      <c r="J9" s="201"/>
      <c r="M9" s="199"/>
      <c r="N9" s="199"/>
      <c r="O9" s="199"/>
      <c r="P9" s="199"/>
    </row>
    <row r="10" spans="2:16" x14ac:dyDescent="0.25">
      <c r="B10" s="199"/>
      <c r="C10" s="199"/>
      <c r="D10" s="199"/>
      <c r="E10" s="199"/>
      <c r="G10" s="201"/>
      <c r="H10" s="201"/>
      <c r="I10" s="201"/>
      <c r="J10" s="201"/>
      <c r="M10" s="199"/>
      <c r="N10" s="199"/>
      <c r="O10" s="199"/>
      <c r="P10" s="199"/>
    </row>
    <row r="11" spans="2:16" x14ac:dyDescent="0.25">
      <c r="B11" s="199"/>
      <c r="C11" s="199"/>
      <c r="D11" s="199"/>
      <c r="E11" s="199"/>
      <c r="G11" s="201"/>
      <c r="H11" s="201"/>
      <c r="I11" s="201"/>
      <c r="J11" s="201"/>
      <c r="M11" s="199"/>
      <c r="N11" s="199"/>
      <c r="O11" s="199"/>
      <c r="P11" s="199"/>
    </row>
    <row r="12" spans="2:16" x14ac:dyDescent="0.25">
      <c r="B12" s="199"/>
      <c r="C12" s="199"/>
      <c r="D12" s="199"/>
      <c r="E12" s="199"/>
      <c r="G12" s="201"/>
      <c r="H12" s="201"/>
      <c r="I12" s="201"/>
      <c r="J12" s="201"/>
      <c r="M12" s="199"/>
      <c r="N12" s="199"/>
      <c r="O12" s="199"/>
      <c r="P12" s="199"/>
    </row>
    <row r="13" spans="2:16" x14ac:dyDescent="0.25">
      <c r="B13" s="199"/>
      <c r="C13" s="199"/>
      <c r="D13" s="199"/>
      <c r="E13" s="199"/>
      <c r="G13" s="201"/>
      <c r="H13" s="201"/>
      <c r="I13" s="201"/>
      <c r="J13" s="201"/>
      <c r="M13" s="199"/>
      <c r="N13" s="199"/>
      <c r="O13" s="199"/>
      <c r="P13" s="199"/>
    </row>
    <row r="14" spans="2:16" x14ac:dyDescent="0.25">
      <c r="B14" s="199"/>
      <c r="C14" s="199"/>
      <c r="D14" s="199"/>
      <c r="E14" s="199"/>
      <c r="G14" s="201"/>
      <c r="H14" s="201"/>
      <c r="I14" s="201"/>
      <c r="J14" s="201"/>
      <c r="M14" s="199"/>
      <c r="N14" s="199"/>
      <c r="O14" s="199"/>
      <c r="P14" s="199"/>
    </row>
    <row r="15" spans="2:16" x14ac:dyDescent="0.25">
      <c r="B15" s="199"/>
      <c r="C15" s="199"/>
      <c r="D15" s="199"/>
      <c r="E15" s="199"/>
      <c r="G15" s="201"/>
      <c r="H15" s="201"/>
      <c r="I15" s="201"/>
      <c r="J15" s="201"/>
      <c r="M15" s="199"/>
      <c r="N15" s="199"/>
      <c r="O15" s="199"/>
      <c r="P15" s="199"/>
    </row>
    <row r="16" spans="2:16" x14ac:dyDescent="0.25">
      <c r="B16" s="199"/>
      <c r="C16" s="199"/>
      <c r="D16" s="199"/>
      <c r="E16" s="199"/>
      <c r="G16" s="201"/>
      <c r="H16" s="201"/>
      <c r="I16" s="201"/>
      <c r="J16" s="201"/>
      <c r="M16" s="199"/>
      <c r="N16" s="199"/>
      <c r="O16" s="199"/>
      <c r="P16" s="199"/>
    </row>
    <row r="17" spans="3:15" x14ac:dyDescent="0.25">
      <c r="C17" s="200" t="s">
        <v>3</v>
      </c>
      <c r="D17" s="200"/>
      <c r="E17" s="200"/>
      <c r="M17" s="200" t="s">
        <v>3</v>
      </c>
      <c r="N17" s="200"/>
      <c r="O17" s="200"/>
    </row>
    <row r="43" spans="2:30" x14ac:dyDescent="0.25">
      <c r="C43" s="3" t="s">
        <v>59</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35">
        <v>2020</v>
      </c>
      <c r="AD45" s="35">
        <v>2021</v>
      </c>
    </row>
    <row r="46" spans="2:30" ht="15.75" thickBot="1" x14ac:dyDescent="0.3">
      <c r="B46" s="202" t="s">
        <v>26</v>
      </c>
      <c r="C46" s="203"/>
      <c r="D46" s="161">
        <v>5605.8990000000003</v>
      </c>
      <c r="E46" s="161">
        <v>11516.262000000001</v>
      </c>
      <c r="F46" s="161" t="s">
        <v>57</v>
      </c>
      <c r="G46" s="161" t="s">
        <v>57</v>
      </c>
      <c r="H46" s="161">
        <v>2910</v>
      </c>
      <c r="I46" s="161" t="s">
        <v>57</v>
      </c>
      <c r="J46" s="161">
        <v>1223.6400000000001</v>
      </c>
      <c r="K46" s="161">
        <v>299.15499999999997</v>
      </c>
      <c r="L46" s="161">
        <v>4632.3850000000002</v>
      </c>
      <c r="M46" s="161">
        <v>3272.654</v>
      </c>
      <c r="N46" s="161">
        <v>1185.163</v>
      </c>
      <c r="O46" s="161">
        <v>1227.6310000000001</v>
      </c>
      <c r="P46" s="161">
        <v>1322.895</v>
      </c>
      <c r="Q46" s="172">
        <v>123.05800000000001</v>
      </c>
      <c r="R46" s="161">
        <v>167.066</v>
      </c>
      <c r="S46" s="161">
        <v>765.49900000000002</v>
      </c>
      <c r="T46" s="161">
        <v>1159.146</v>
      </c>
      <c r="U46" s="161">
        <v>2151.3200000000002</v>
      </c>
      <c r="V46" s="169">
        <v>1811.6859999999999</v>
      </c>
      <c r="W46" s="161">
        <v>11179.278</v>
      </c>
      <c r="X46" s="161">
        <v>6887.4430000000002</v>
      </c>
      <c r="Y46" s="161">
        <v>1637.828</v>
      </c>
      <c r="Z46" s="169">
        <v>857.93299999999999</v>
      </c>
      <c r="AA46" s="161">
        <v>368.53899999999999</v>
      </c>
      <c r="AB46" s="169">
        <v>2489.502</v>
      </c>
      <c r="AC46" s="175">
        <v>3677.8409999999999</v>
      </c>
      <c r="AD46" s="175">
        <v>1177.675</v>
      </c>
    </row>
    <row r="47" spans="2:30" x14ac:dyDescent="0.25">
      <c r="B47" s="204" t="s">
        <v>16</v>
      </c>
      <c r="C47" s="205"/>
      <c r="D47" s="162">
        <v>4425.4979999999996</v>
      </c>
      <c r="E47" s="162">
        <v>11511.467000000001</v>
      </c>
      <c r="F47" s="162" t="s">
        <v>57</v>
      </c>
      <c r="G47" s="162" t="s">
        <v>57</v>
      </c>
      <c r="H47" s="162" t="s">
        <v>57</v>
      </c>
      <c r="I47" s="163" t="s">
        <v>57</v>
      </c>
      <c r="J47" s="162">
        <v>35.64</v>
      </c>
      <c r="K47" s="162">
        <v>292.74</v>
      </c>
      <c r="L47" s="162">
        <v>3913.49</v>
      </c>
      <c r="M47" s="162">
        <v>1806.2670000000001</v>
      </c>
      <c r="N47" s="162">
        <v>532.82899999999995</v>
      </c>
      <c r="O47" s="162">
        <v>563.51</v>
      </c>
      <c r="P47" s="173">
        <v>45.415999999999997</v>
      </c>
      <c r="Q47" s="162" t="s">
        <v>57</v>
      </c>
      <c r="R47" s="162">
        <v>101.114</v>
      </c>
      <c r="S47" s="164" t="s">
        <v>57</v>
      </c>
      <c r="T47" s="164" t="s">
        <v>57</v>
      </c>
      <c r="U47" s="164">
        <v>1938.3389999999999</v>
      </c>
      <c r="V47" s="163">
        <v>15901.041999999999</v>
      </c>
      <c r="W47" s="164">
        <v>10615.306</v>
      </c>
      <c r="X47" s="164">
        <v>6486.8760000000002</v>
      </c>
      <c r="Y47" s="164">
        <v>266.05700000000002</v>
      </c>
      <c r="Z47" s="163">
        <v>192.99799999999999</v>
      </c>
      <c r="AA47" s="164">
        <v>154.245</v>
      </c>
      <c r="AB47" s="163">
        <v>1691.0029999999999</v>
      </c>
      <c r="AC47" s="164">
        <v>3475.4319999999998</v>
      </c>
      <c r="AD47" s="164">
        <v>601.62699999999995</v>
      </c>
    </row>
    <row r="48" spans="2:30" x14ac:dyDescent="0.25">
      <c r="B48" s="206" t="s">
        <v>17</v>
      </c>
      <c r="C48" s="207"/>
      <c r="D48" s="181">
        <v>1160</v>
      </c>
      <c r="E48" s="181" t="s">
        <v>57</v>
      </c>
      <c r="F48" s="181" t="s">
        <v>57</v>
      </c>
      <c r="G48" s="181" t="s">
        <v>57</v>
      </c>
      <c r="H48" s="181">
        <v>2910</v>
      </c>
      <c r="I48" s="182" t="s">
        <v>57</v>
      </c>
      <c r="J48" s="181">
        <v>1188</v>
      </c>
      <c r="K48" s="181" t="s">
        <v>57</v>
      </c>
      <c r="L48" s="181">
        <v>635.24</v>
      </c>
      <c r="M48" s="182">
        <v>689.04</v>
      </c>
      <c r="N48" s="181">
        <v>267.77699999999999</v>
      </c>
      <c r="O48" s="182">
        <v>434.935</v>
      </c>
      <c r="P48" s="181" t="s">
        <v>57</v>
      </c>
      <c r="Q48" s="182" t="s">
        <v>57</v>
      </c>
      <c r="R48" s="181" t="s">
        <v>57</v>
      </c>
      <c r="S48" s="181">
        <v>741.75</v>
      </c>
      <c r="T48" s="181">
        <v>848.197</v>
      </c>
      <c r="U48" s="181" t="s">
        <v>57</v>
      </c>
      <c r="V48" s="182" t="s">
        <v>57</v>
      </c>
      <c r="W48" s="181" t="s">
        <v>57</v>
      </c>
      <c r="X48" s="181">
        <v>79.055999999999997</v>
      </c>
      <c r="Y48" s="181" t="s">
        <v>57</v>
      </c>
      <c r="Z48" s="182" t="s">
        <v>57</v>
      </c>
      <c r="AA48" s="181" t="s">
        <v>57</v>
      </c>
      <c r="AB48" s="182">
        <v>611.57100000000003</v>
      </c>
      <c r="AC48" s="181" t="s">
        <v>57</v>
      </c>
      <c r="AD48" s="181" t="s">
        <v>57</v>
      </c>
    </row>
    <row r="49" spans="2:30" x14ac:dyDescent="0.25">
      <c r="B49" s="197" t="s">
        <v>18</v>
      </c>
      <c r="C49" s="198"/>
      <c r="D49" s="164" t="s">
        <v>57</v>
      </c>
      <c r="E49" s="164" t="s">
        <v>57</v>
      </c>
      <c r="F49" s="164" t="s">
        <v>57</v>
      </c>
      <c r="G49" s="164" t="s">
        <v>57</v>
      </c>
      <c r="H49" s="164" t="s">
        <v>57</v>
      </c>
      <c r="I49" s="164" t="s">
        <v>57</v>
      </c>
      <c r="J49" s="164" t="s">
        <v>57</v>
      </c>
      <c r="K49" s="164" t="s">
        <v>57</v>
      </c>
      <c r="L49" s="164" t="s">
        <v>57</v>
      </c>
      <c r="M49" s="164" t="s">
        <v>57</v>
      </c>
      <c r="N49" s="164" t="s">
        <v>57</v>
      </c>
      <c r="O49" s="164" t="s">
        <v>57</v>
      </c>
      <c r="P49" s="164" t="s">
        <v>57</v>
      </c>
      <c r="Q49" s="164" t="s">
        <v>57</v>
      </c>
      <c r="R49" s="164" t="s">
        <v>57</v>
      </c>
      <c r="S49" s="164" t="s">
        <v>57</v>
      </c>
      <c r="T49" s="164" t="s">
        <v>57</v>
      </c>
      <c r="U49" s="164" t="s">
        <v>57</v>
      </c>
      <c r="V49" s="164" t="s">
        <v>57</v>
      </c>
      <c r="W49" s="164" t="s">
        <v>57</v>
      </c>
      <c r="X49" s="164" t="s">
        <v>57</v>
      </c>
      <c r="Y49" s="164" t="s">
        <v>57</v>
      </c>
      <c r="Z49" s="164" t="s">
        <v>57</v>
      </c>
      <c r="AA49" s="164" t="s">
        <v>57</v>
      </c>
      <c r="AB49" s="164" t="s">
        <v>57</v>
      </c>
      <c r="AC49" s="164" t="s">
        <v>57</v>
      </c>
      <c r="AD49" s="164" t="s">
        <v>57</v>
      </c>
    </row>
    <row r="50" spans="2:30" x14ac:dyDescent="0.25">
      <c r="B50" s="206" t="s">
        <v>19</v>
      </c>
      <c r="C50" s="207"/>
      <c r="D50" s="181" t="s">
        <v>57</v>
      </c>
      <c r="E50" s="181" t="s">
        <v>57</v>
      </c>
      <c r="F50" s="181" t="s">
        <v>57</v>
      </c>
      <c r="G50" s="181" t="s">
        <v>57</v>
      </c>
      <c r="H50" s="181" t="s">
        <v>57</v>
      </c>
      <c r="I50" s="181" t="s">
        <v>57</v>
      </c>
      <c r="J50" s="181" t="s">
        <v>57</v>
      </c>
      <c r="K50" s="181" t="s">
        <v>57</v>
      </c>
      <c r="L50" s="181" t="s">
        <v>57</v>
      </c>
      <c r="M50" s="182" t="s">
        <v>57</v>
      </c>
      <c r="N50" s="181" t="s">
        <v>57</v>
      </c>
      <c r="O50" s="181" t="s">
        <v>57</v>
      </c>
      <c r="P50" s="181" t="s">
        <v>57</v>
      </c>
      <c r="Q50" s="181" t="s">
        <v>57</v>
      </c>
      <c r="R50" s="181" t="s">
        <v>57</v>
      </c>
      <c r="S50" s="181" t="s">
        <v>57</v>
      </c>
      <c r="T50" s="181" t="s">
        <v>57</v>
      </c>
      <c r="U50" s="181" t="s">
        <v>57</v>
      </c>
      <c r="V50" s="182" t="s">
        <v>57</v>
      </c>
      <c r="W50" s="181" t="s">
        <v>57</v>
      </c>
      <c r="X50" s="181" t="s">
        <v>57</v>
      </c>
      <c r="Y50" s="181">
        <v>3.8639999999999999</v>
      </c>
      <c r="Z50" s="182" t="s">
        <v>57</v>
      </c>
      <c r="AA50" s="181" t="s">
        <v>57</v>
      </c>
      <c r="AB50" s="182" t="s">
        <v>57</v>
      </c>
      <c r="AC50" s="181" t="s">
        <v>57</v>
      </c>
      <c r="AD50" s="181" t="s">
        <v>57</v>
      </c>
    </row>
    <row r="51" spans="2:30" x14ac:dyDescent="0.25">
      <c r="B51" s="197" t="s">
        <v>20</v>
      </c>
      <c r="C51" s="198"/>
      <c r="D51" s="164" t="s">
        <v>57</v>
      </c>
      <c r="E51" s="164" t="s">
        <v>57</v>
      </c>
      <c r="F51" s="164" t="s">
        <v>57</v>
      </c>
      <c r="G51" s="164" t="s">
        <v>57</v>
      </c>
      <c r="H51" s="164" t="s">
        <v>57</v>
      </c>
      <c r="I51" s="164" t="s">
        <v>57</v>
      </c>
      <c r="J51" s="164" t="s">
        <v>57</v>
      </c>
      <c r="K51" s="164" t="s">
        <v>57</v>
      </c>
      <c r="L51" s="164" t="s">
        <v>57</v>
      </c>
      <c r="M51" s="163" t="s">
        <v>57</v>
      </c>
      <c r="N51" s="164" t="s">
        <v>57</v>
      </c>
      <c r="O51" s="164" t="s">
        <v>57</v>
      </c>
      <c r="P51" s="164" t="s">
        <v>57</v>
      </c>
      <c r="Q51" s="164" t="s">
        <v>57</v>
      </c>
      <c r="R51" s="164" t="s">
        <v>57</v>
      </c>
      <c r="S51" s="164" t="s">
        <v>57</v>
      </c>
      <c r="T51" s="164" t="s">
        <v>57</v>
      </c>
      <c r="U51" s="164" t="s">
        <v>57</v>
      </c>
      <c r="V51" s="163" t="s">
        <v>57</v>
      </c>
      <c r="W51" s="164" t="s">
        <v>57</v>
      </c>
      <c r="X51" s="164" t="s">
        <v>57</v>
      </c>
      <c r="Y51" s="164" t="s">
        <v>57</v>
      </c>
      <c r="Z51" s="163" t="s">
        <v>57</v>
      </c>
      <c r="AA51" s="164" t="s">
        <v>57</v>
      </c>
      <c r="AB51" s="163" t="s">
        <v>57</v>
      </c>
      <c r="AC51" s="164" t="s">
        <v>57</v>
      </c>
      <c r="AD51" s="164">
        <v>290.47800000000001</v>
      </c>
    </row>
    <row r="52" spans="2:30" x14ac:dyDescent="0.25">
      <c r="B52" s="206" t="s">
        <v>21</v>
      </c>
      <c r="C52" s="207"/>
      <c r="D52" s="181" t="s">
        <v>57</v>
      </c>
      <c r="E52" s="181" t="s">
        <v>57</v>
      </c>
      <c r="F52" s="181" t="s">
        <v>57</v>
      </c>
      <c r="G52" s="181" t="s">
        <v>57</v>
      </c>
      <c r="H52" s="181" t="s">
        <v>57</v>
      </c>
      <c r="I52" s="181" t="s">
        <v>57</v>
      </c>
      <c r="J52" s="181" t="s">
        <v>57</v>
      </c>
      <c r="K52" s="181" t="s">
        <v>57</v>
      </c>
      <c r="L52" s="181">
        <v>21.94</v>
      </c>
      <c r="M52" s="181">
        <v>732.34500000000003</v>
      </c>
      <c r="N52" s="181">
        <v>372.57</v>
      </c>
      <c r="O52" s="181">
        <v>208.38399999999999</v>
      </c>
      <c r="P52" s="183">
        <v>1258.9829999999999</v>
      </c>
      <c r="Q52" s="181">
        <v>96.12</v>
      </c>
      <c r="R52" s="181">
        <v>65.951999999999998</v>
      </c>
      <c r="S52" s="181" t="s">
        <v>57</v>
      </c>
      <c r="T52" s="181">
        <v>213.67500000000001</v>
      </c>
      <c r="U52" s="181">
        <v>58.238</v>
      </c>
      <c r="V52" s="182">
        <v>186.42699999999999</v>
      </c>
      <c r="W52" s="181">
        <v>251.077</v>
      </c>
      <c r="X52" s="181">
        <v>267.291</v>
      </c>
      <c r="Y52" s="181">
        <v>187.148</v>
      </c>
      <c r="Z52" s="182">
        <v>133.47200000000001</v>
      </c>
      <c r="AA52" s="181">
        <v>73.275999999999996</v>
      </c>
      <c r="AB52" s="182">
        <v>47.968000000000004</v>
      </c>
      <c r="AC52" s="181">
        <v>137.38200000000001</v>
      </c>
      <c r="AD52" s="181">
        <v>265.47800000000001</v>
      </c>
    </row>
    <row r="53" spans="2:30" x14ac:dyDescent="0.25">
      <c r="B53" s="197" t="s">
        <v>22</v>
      </c>
      <c r="C53" s="198"/>
      <c r="D53" s="164" t="s">
        <v>57</v>
      </c>
      <c r="E53" s="164" t="s">
        <v>57</v>
      </c>
      <c r="F53" s="164" t="s">
        <v>57</v>
      </c>
      <c r="G53" s="164" t="s">
        <v>57</v>
      </c>
      <c r="H53" s="164" t="s">
        <v>57</v>
      </c>
      <c r="I53" s="164" t="s">
        <v>57</v>
      </c>
      <c r="J53" s="164" t="s">
        <v>57</v>
      </c>
      <c r="K53" s="164" t="s">
        <v>57</v>
      </c>
      <c r="L53" s="164">
        <v>1.369</v>
      </c>
      <c r="M53" s="164">
        <v>35.47</v>
      </c>
      <c r="N53" s="164">
        <v>11.037000000000001</v>
      </c>
      <c r="O53" s="164" t="s">
        <v>57</v>
      </c>
      <c r="P53" s="174">
        <v>16.966999999999999</v>
      </c>
      <c r="Q53" s="164">
        <v>9.8130000000000006</v>
      </c>
      <c r="R53" s="164" t="s">
        <v>57</v>
      </c>
      <c r="S53" s="166">
        <v>3.0649999999999999</v>
      </c>
      <c r="T53" s="164">
        <v>82.72</v>
      </c>
      <c r="U53" s="164" t="s">
        <v>57</v>
      </c>
      <c r="V53" s="163">
        <v>0.23799999999999999</v>
      </c>
      <c r="W53" s="184">
        <v>154.959</v>
      </c>
      <c r="X53" s="184">
        <v>3.2250000000000001</v>
      </c>
      <c r="Y53" s="184">
        <v>28.164000000000001</v>
      </c>
      <c r="Z53" s="185">
        <v>64.953999999999994</v>
      </c>
      <c r="AA53" s="184">
        <v>28.916</v>
      </c>
      <c r="AB53" s="163">
        <v>22.478000000000002</v>
      </c>
      <c r="AC53" s="164">
        <v>0.36899999999999999</v>
      </c>
      <c r="AD53" s="164" t="s">
        <v>57</v>
      </c>
    </row>
    <row r="54" spans="2:30" x14ac:dyDescent="0.25">
      <c r="B54" s="208" t="s">
        <v>23</v>
      </c>
      <c r="C54" s="209"/>
      <c r="D54" s="166" t="s">
        <v>57</v>
      </c>
      <c r="E54" s="166" t="s">
        <v>57</v>
      </c>
      <c r="F54" s="166" t="s">
        <v>57</v>
      </c>
      <c r="G54" s="166" t="s">
        <v>57</v>
      </c>
      <c r="H54" s="166" t="s">
        <v>57</v>
      </c>
      <c r="I54" s="166" t="s">
        <v>57</v>
      </c>
      <c r="J54" s="166" t="s">
        <v>57</v>
      </c>
      <c r="K54" s="166" t="s">
        <v>57</v>
      </c>
      <c r="L54" s="166" t="s">
        <v>57</v>
      </c>
      <c r="M54" s="166" t="s">
        <v>57</v>
      </c>
      <c r="N54" s="166" t="s">
        <v>57</v>
      </c>
      <c r="O54" s="166">
        <v>20.800999999999998</v>
      </c>
      <c r="P54" s="170" t="s">
        <v>57</v>
      </c>
      <c r="Q54" s="166">
        <v>17.125</v>
      </c>
      <c r="R54" s="166" t="s">
        <v>57</v>
      </c>
      <c r="S54" s="166">
        <v>17.318999999999999</v>
      </c>
      <c r="T54" s="166">
        <v>7.5540000000000003</v>
      </c>
      <c r="U54" s="166">
        <v>120.81100000000001</v>
      </c>
      <c r="V54" s="165">
        <v>34.978000000000002</v>
      </c>
      <c r="W54" s="166">
        <v>144.06800000000001</v>
      </c>
      <c r="X54" s="166">
        <v>33.54</v>
      </c>
      <c r="Y54" s="166">
        <v>1041.0139999999999</v>
      </c>
      <c r="Z54" s="165">
        <v>444.06400000000002</v>
      </c>
      <c r="AA54" s="166">
        <v>92.293999999999997</v>
      </c>
      <c r="AB54" s="165">
        <v>110.506</v>
      </c>
      <c r="AC54" s="166">
        <v>24.8</v>
      </c>
      <c r="AD54" s="166">
        <v>20.09</v>
      </c>
    </row>
    <row r="55" spans="2:30" x14ac:dyDescent="0.25">
      <c r="B55" s="197" t="s">
        <v>24</v>
      </c>
      <c r="C55" s="198"/>
      <c r="D55" s="164">
        <v>20.401</v>
      </c>
      <c r="E55" s="164">
        <v>4.7949999999999999</v>
      </c>
      <c r="F55" s="164" t="s">
        <v>57</v>
      </c>
      <c r="G55" s="164" t="s">
        <v>57</v>
      </c>
      <c r="H55" s="164" t="s">
        <v>57</v>
      </c>
      <c r="I55" s="163" t="s">
        <v>57</v>
      </c>
      <c r="J55" s="164" t="s">
        <v>57</v>
      </c>
      <c r="K55" s="163">
        <v>6.415</v>
      </c>
      <c r="L55" s="164">
        <v>60.345999999999997</v>
      </c>
      <c r="M55" s="164">
        <v>6.7320000000000002</v>
      </c>
      <c r="N55" s="164" t="s">
        <v>57</v>
      </c>
      <c r="O55" s="164" t="s">
        <v>57</v>
      </c>
      <c r="P55" s="174">
        <v>0.28799999999999998</v>
      </c>
      <c r="Q55" s="164" t="s">
        <v>57</v>
      </c>
      <c r="R55" s="164" t="s">
        <v>57</v>
      </c>
      <c r="S55" s="166">
        <v>3.3639999999999999</v>
      </c>
      <c r="T55" s="164" t="s">
        <v>57</v>
      </c>
      <c r="U55" s="164">
        <v>28.931999999999999</v>
      </c>
      <c r="V55" s="163" t="s">
        <v>57</v>
      </c>
      <c r="W55" s="184">
        <v>8.8670000000000009</v>
      </c>
      <c r="X55" s="184">
        <v>17.456</v>
      </c>
      <c r="Y55" s="184">
        <v>106.581</v>
      </c>
      <c r="Z55" s="163">
        <v>22.445</v>
      </c>
      <c r="AA55" s="164">
        <v>19.806999999999999</v>
      </c>
      <c r="AB55" s="163">
        <v>5.9749999999999996</v>
      </c>
      <c r="AC55" s="164">
        <v>39.856999999999999</v>
      </c>
      <c r="AD55" s="164" t="s">
        <v>57</v>
      </c>
    </row>
    <row r="56" spans="2:30" ht="15.75" thickBot="1" x14ac:dyDescent="0.3">
      <c r="B56" s="210" t="s">
        <v>25</v>
      </c>
      <c r="C56" s="211"/>
      <c r="D56" s="167" t="s">
        <v>57</v>
      </c>
      <c r="E56" s="167" t="s">
        <v>57</v>
      </c>
      <c r="F56" s="167" t="s">
        <v>57</v>
      </c>
      <c r="G56" s="167" t="s">
        <v>57</v>
      </c>
      <c r="H56" s="167" t="s">
        <v>57</v>
      </c>
      <c r="I56" s="167" t="s">
        <v>57</v>
      </c>
      <c r="J56" s="167" t="s">
        <v>57</v>
      </c>
      <c r="K56" s="167" t="s">
        <v>57</v>
      </c>
      <c r="L56" s="167" t="s">
        <v>57</v>
      </c>
      <c r="M56" s="167">
        <v>2.8</v>
      </c>
      <c r="N56" s="167">
        <v>0.95</v>
      </c>
      <c r="O56" s="167" t="s">
        <v>57</v>
      </c>
      <c r="P56" s="171">
        <v>1.2410000000000001</v>
      </c>
      <c r="Q56" s="167" t="s">
        <v>57</v>
      </c>
      <c r="R56" s="167" t="s">
        <v>57</v>
      </c>
      <c r="S56" s="167">
        <v>1E-3</v>
      </c>
      <c r="T56" s="167">
        <v>7</v>
      </c>
      <c r="U56" s="167">
        <v>5</v>
      </c>
      <c r="V56" s="168" t="s">
        <v>57</v>
      </c>
      <c r="W56" s="167">
        <v>5</v>
      </c>
      <c r="X56" s="167">
        <v>1E-3</v>
      </c>
      <c r="Y56" s="167">
        <v>5.0019999999999998</v>
      </c>
      <c r="Z56" s="168">
        <v>0</v>
      </c>
      <c r="AA56" s="167" t="s">
        <v>57</v>
      </c>
      <c r="AB56" s="168" t="s">
        <v>57</v>
      </c>
      <c r="AC56" s="167" t="s">
        <v>57</v>
      </c>
      <c r="AD56" s="167">
        <v>1E-3</v>
      </c>
    </row>
    <row r="57" spans="2:30" x14ac:dyDescent="0.25">
      <c r="B57" t="s">
        <v>51</v>
      </c>
    </row>
    <row r="59" spans="2:30" x14ac:dyDescent="0.25">
      <c r="P59" s="158"/>
      <c r="Q59" s="158"/>
      <c r="R59" s="159"/>
      <c r="S59" s="158"/>
      <c r="T59" s="158"/>
    </row>
    <row r="60" spans="2:30" x14ac:dyDescent="0.25">
      <c r="D60" s="159"/>
      <c r="E60" s="158"/>
      <c r="F60" s="158"/>
      <c r="G60" s="158"/>
      <c r="H60" s="158"/>
      <c r="P60" s="158"/>
      <c r="Q60" s="159"/>
      <c r="R60" s="158"/>
      <c r="S60" s="158"/>
      <c r="T60" s="158"/>
    </row>
    <row r="61" spans="2:30" x14ac:dyDescent="0.25">
      <c r="D61" s="158"/>
      <c r="E61" s="158"/>
      <c r="F61" s="158"/>
      <c r="G61" s="158"/>
      <c r="H61" s="158"/>
      <c r="P61" s="158"/>
      <c r="Q61" s="158"/>
      <c r="R61" s="158"/>
      <c r="S61" s="158"/>
      <c r="T61" s="158"/>
    </row>
    <row r="62" spans="2:30" x14ac:dyDescent="0.25">
      <c r="D62" s="158"/>
      <c r="E62" s="158"/>
      <c r="F62" s="158"/>
      <c r="G62" s="158"/>
      <c r="H62" s="158"/>
      <c r="P62" s="158"/>
      <c r="Q62" s="158"/>
      <c r="R62" s="158"/>
      <c r="S62" s="158"/>
      <c r="T62" s="158"/>
    </row>
    <row r="63" spans="2:30" x14ac:dyDescent="0.25">
      <c r="D63" s="158"/>
      <c r="E63" s="158"/>
      <c r="F63" s="158"/>
      <c r="G63" s="158"/>
      <c r="H63" s="158"/>
      <c r="P63" s="158"/>
      <c r="Q63" s="158"/>
      <c r="R63" s="158"/>
      <c r="S63" s="158"/>
      <c r="T63" s="158"/>
    </row>
    <row r="64" spans="2:30" x14ac:dyDescent="0.25">
      <c r="D64" s="158"/>
      <c r="E64" s="158"/>
      <c r="F64" s="158"/>
      <c r="G64" s="158"/>
      <c r="H64" s="158"/>
      <c r="P64" s="158"/>
      <c r="Q64" s="158"/>
      <c r="R64" s="158"/>
      <c r="S64" s="158"/>
      <c r="T64" s="158"/>
    </row>
    <row r="65" spans="4:20" x14ac:dyDescent="0.25">
      <c r="D65" s="158"/>
      <c r="E65" s="158"/>
      <c r="F65" s="158"/>
      <c r="G65" s="158"/>
      <c r="H65" s="158"/>
      <c r="I65" s="158"/>
      <c r="P65" s="158"/>
      <c r="Q65" s="158"/>
      <c r="R65" s="158"/>
      <c r="S65" s="158"/>
      <c r="T65" s="158"/>
    </row>
    <row r="66" spans="4:20" x14ac:dyDescent="0.25">
      <c r="D66" s="158"/>
      <c r="E66" s="158"/>
      <c r="F66" s="158"/>
      <c r="G66" s="158"/>
      <c r="H66" s="158"/>
      <c r="I66" s="158"/>
      <c r="P66" s="158"/>
      <c r="Q66" s="158"/>
      <c r="R66" s="158"/>
      <c r="S66" s="158"/>
      <c r="T66" s="158"/>
    </row>
    <row r="67" spans="4:20" x14ac:dyDescent="0.25">
      <c r="D67" s="158"/>
      <c r="E67" s="158"/>
      <c r="F67" s="158"/>
      <c r="G67" s="158"/>
      <c r="H67" s="158"/>
      <c r="I67" s="158"/>
      <c r="P67" s="158"/>
      <c r="Q67" s="158"/>
      <c r="R67" s="158"/>
      <c r="S67" s="158"/>
      <c r="T67" s="158"/>
    </row>
    <row r="68" spans="4:20" x14ac:dyDescent="0.25">
      <c r="D68" s="158"/>
      <c r="E68" s="158"/>
      <c r="F68" s="158"/>
      <c r="G68" s="158"/>
      <c r="H68" s="158"/>
      <c r="I68" s="158"/>
      <c r="P68" s="158"/>
      <c r="Q68" s="158"/>
      <c r="R68" s="158"/>
      <c r="S68" s="158"/>
      <c r="T68" s="158"/>
    </row>
    <row r="69" spans="4:20" x14ac:dyDescent="0.25">
      <c r="D69" s="158"/>
      <c r="E69" s="158"/>
      <c r="F69" s="158"/>
      <c r="G69" s="158"/>
      <c r="H69" s="158"/>
      <c r="I69" s="158"/>
      <c r="P69" s="158"/>
      <c r="Q69" s="158"/>
      <c r="R69" s="158"/>
      <c r="S69" s="158"/>
      <c r="T69" s="158"/>
    </row>
    <row r="70" spans="4:20" x14ac:dyDescent="0.25">
      <c r="D70" s="158"/>
      <c r="E70" s="158"/>
      <c r="F70" s="158"/>
      <c r="G70" s="158"/>
      <c r="H70" s="158"/>
      <c r="I70" s="158"/>
    </row>
    <row r="71" spans="4:20" x14ac:dyDescent="0.25">
      <c r="D71" s="158"/>
      <c r="E71" s="158"/>
      <c r="F71" s="158"/>
      <c r="G71" s="158"/>
      <c r="H71" s="158"/>
      <c r="I71" s="158"/>
    </row>
    <row r="72" spans="4:20" x14ac:dyDescent="0.25">
      <c r="D72" s="158"/>
      <c r="E72" s="158"/>
      <c r="F72" s="158"/>
      <c r="G72" s="158"/>
      <c r="H72" s="158"/>
      <c r="I72" s="158"/>
    </row>
    <row r="73" spans="4:20" x14ac:dyDescent="0.25">
      <c r="D73" s="158"/>
      <c r="E73" s="158"/>
      <c r="F73" s="158"/>
      <c r="G73" s="158"/>
      <c r="H73" s="158"/>
      <c r="I73" s="158"/>
    </row>
    <row r="74" spans="4:20" x14ac:dyDescent="0.25">
      <c r="D74" s="158"/>
      <c r="E74" s="158"/>
      <c r="F74" s="158"/>
      <c r="G74" s="158"/>
      <c r="H74" s="158"/>
      <c r="I74" s="158"/>
    </row>
    <row r="75" spans="4:20" x14ac:dyDescent="0.25">
      <c r="D75" s="158"/>
      <c r="E75" s="158"/>
      <c r="F75" s="158"/>
      <c r="G75" s="158"/>
      <c r="H75" s="158"/>
      <c r="I75" s="158"/>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E71"/>
  <sheetViews>
    <sheetView showGridLines="0" topLeftCell="A40" zoomScaleNormal="100" workbookViewId="0">
      <selection activeCell="AC57" sqref="AC57"/>
    </sheetView>
  </sheetViews>
  <sheetFormatPr baseColWidth="10" defaultRowHeight="15" x14ac:dyDescent="0.25"/>
  <cols>
    <col min="1" max="1" width="8" style="194" customWidth="1"/>
    <col min="4" max="4" width="19.140625" customWidth="1"/>
    <col min="5" max="31" width="13.28515625" customWidth="1"/>
  </cols>
  <sheetData>
    <row r="7" spans="2:16" x14ac:dyDescent="0.25">
      <c r="B7" s="212" t="s">
        <v>5</v>
      </c>
      <c r="C7" s="213"/>
      <c r="D7" s="213"/>
      <c r="E7" s="213"/>
      <c r="M7" s="199" t="s">
        <v>6</v>
      </c>
      <c r="N7" s="214"/>
      <c r="O7" s="214"/>
      <c r="P7" s="214"/>
    </row>
    <row r="8" spans="2:16" x14ac:dyDescent="0.25">
      <c r="B8" s="213"/>
      <c r="C8" s="213"/>
      <c r="D8" s="213"/>
      <c r="E8" s="213"/>
      <c r="G8" s="201" t="s">
        <v>1</v>
      </c>
      <c r="H8" s="201"/>
      <c r="I8" s="201"/>
      <c r="J8" s="201"/>
      <c r="K8" s="201"/>
      <c r="M8" s="214"/>
      <c r="N8" s="214"/>
      <c r="O8" s="214"/>
      <c r="P8" s="214"/>
    </row>
    <row r="9" spans="2:16" x14ac:dyDescent="0.25">
      <c r="B9" s="213"/>
      <c r="C9" s="213"/>
      <c r="D9" s="213"/>
      <c r="E9" s="213"/>
      <c r="G9" s="201"/>
      <c r="H9" s="201"/>
      <c r="I9" s="201"/>
      <c r="J9" s="201"/>
      <c r="K9" s="201"/>
      <c r="M9" s="214"/>
      <c r="N9" s="214"/>
      <c r="O9" s="214"/>
      <c r="P9" s="214"/>
    </row>
    <row r="10" spans="2:16" x14ac:dyDescent="0.25">
      <c r="B10" s="213"/>
      <c r="C10" s="213"/>
      <c r="D10" s="213"/>
      <c r="E10" s="213"/>
      <c r="G10" s="201"/>
      <c r="H10" s="201"/>
      <c r="I10" s="201"/>
      <c r="J10" s="201"/>
      <c r="K10" s="201"/>
      <c r="M10" s="214"/>
      <c r="N10" s="214"/>
      <c r="O10" s="214"/>
      <c r="P10" s="214"/>
    </row>
    <row r="11" spans="2:16" x14ac:dyDescent="0.25">
      <c r="B11" s="213"/>
      <c r="C11" s="213"/>
      <c r="D11" s="213"/>
      <c r="E11" s="213"/>
      <c r="G11" s="201"/>
      <c r="H11" s="201"/>
      <c r="I11" s="201"/>
      <c r="J11" s="201"/>
      <c r="K11" s="201"/>
      <c r="M11" s="214"/>
      <c r="N11" s="214"/>
      <c r="O11" s="214"/>
      <c r="P11" s="214"/>
    </row>
    <row r="12" spans="2:16" x14ac:dyDescent="0.25">
      <c r="B12" s="213"/>
      <c r="C12" s="213"/>
      <c r="D12" s="213"/>
      <c r="E12" s="213"/>
      <c r="G12" s="201"/>
      <c r="H12" s="201"/>
      <c r="I12" s="201"/>
      <c r="J12" s="201"/>
      <c r="K12" s="201"/>
      <c r="M12" s="214"/>
      <c r="N12" s="214"/>
      <c r="O12" s="214"/>
      <c r="P12" s="214"/>
    </row>
    <row r="13" spans="2:16" x14ac:dyDescent="0.25">
      <c r="B13" s="213"/>
      <c r="C13" s="213"/>
      <c r="D13" s="213"/>
      <c r="E13" s="213"/>
      <c r="G13" s="201"/>
      <c r="H13" s="201"/>
      <c r="I13" s="201"/>
      <c r="J13" s="201"/>
      <c r="K13" s="201"/>
      <c r="M13" s="214"/>
      <c r="N13" s="214"/>
      <c r="O13" s="214"/>
      <c r="P13" s="214"/>
    </row>
    <row r="14" spans="2:16" x14ac:dyDescent="0.25">
      <c r="B14" s="213"/>
      <c r="C14" s="213"/>
      <c r="D14" s="213"/>
      <c r="E14" s="213"/>
      <c r="G14" s="201"/>
      <c r="H14" s="201"/>
      <c r="I14" s="201"/>
      <c r="J14" s="201"/>
      <c r="K14" s="201"/>
      <c r="M14" s="214"/>
      <c r="N14" s="214"/>
      <c r="O14" s="214"/>
      <c r="P14" s="214"/>
    </row>
    <row r="15" spans="2:16" x14ac:dyDescent="0.25">
      <c r="B15" s="213"/>
      <c r="C15" s="213"/>
      <c r="D15" s="213"/>
      <c r="E15" s="213"/>
      <c r="G15" s="201"/>
      <c r="H15" s="201"/>
      <c r="I15" s="201"/>
      <c r="J15" s="201"/>
      <c r="K15" s="201"/>
      <c r="M15" s="214"/>
      <c r="N15" s="214"/>
      <c r="O15" s="214"/>
      <c r="P15" s="214"/>
    </row>
    <row r="16" spans="2:16" x14ac:dyDescent="0.25">
      <c r="B16" s="213"/>
      <c r="C16" s="213"/>
      <c r="D16" s="213"/>
      <c r="E16" s="213"/>
      <c r="G16" s="201"/>
      <c r="H16" s="201"/>
      <c r="I16" s="201"/>
      <c r="J16" s="201"/>
      <c r="K16" s="201"/>
      <c r="M16" s="214"/>
      <c r="N16" s="214"/>
      <c r="O16" s="214"/>
      <c r="P16" s="214"/>
    </row>
    <row r="17" spans="3:15" x14ac:dyDescent="0.25">
      <c r="C17" s="200" t="s">
        <v>3</v>
      </c>
      <c r="D17" s="200"/>
      <c r="E17" s="200"/>
      <c r="M17" s="200" t="s">
        <v>3</v>
      </c>
      <c r="N17" s="200"/>
      <c r="O17" s="200"/>
    </row>
    <row r="42" spans="1:31" x14ac:dyDescent="0.25">
      <c r="C42" s="3" t="s">
        <v>60</v>
      </c>
    </row>
    <row r="44" spans="1:31" ht="15.75" thickBot="1" x14ac:dyDescent="0.3"/>
    <row r="45" spans="1:31" ht="15.75" thickBot="1" x14ac:dyDescent="0.3">
      <c r="B45" s="215" t="s">
        <v>14</v>
      </c>
      <c r="C45" s="216"/>
      <c r="D45" s="217"/>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1:31" ht="15.75" thickBot="1" x14ac:dyDescent="0.3">
      <c r="B46" s="202" t="s">
        <v>15</v>
      </c>
      <c r="C46" s="222"/>
      <c r="D46" s="203"/>
      <c r="E46" s="169">
        <v>28.21</v>
      </c>
      <c r="F46" s="161" t="s">
        <v>57</v>
      </c>
      <c r="G46" s="169">
        <v>0.75800000000000001</v>
      </c>
      <c r="H46" s="161">
        <v>194.02199999999999</v>
      </c>
      <c r="I46" s="169">
        <v>9.4260000000000002</v>
      </c>
      <c r="J46" s="161">
        <v>33.027000000000001</v>
      </c>
      <c r="K46" s="169">
        <v>73.927000000000007</v>
      </c>
      <c r="L46" s="161">
        <v>43.753</v>
      </c>
      <c r="M46" s="169" t="s">
        <v>57</v>
      </c>
      <c r="N46" s="161">
        <v>5.3730000000000002</v>
      </c>
      <c r="O46" s="169">
        <v>1.246</v>
      </c>
      <c r="P46" s="161">
        <v>6.665</v>
      </c>
      <c r="Q46" s="169">
        <v>356.06799999999998</v>
      </c>
      <c r="R46" s="161">
        <v>14.702999999999999</v>
      </c>
      <c r="S46" s="169">
        <v>26.748999999999999</v>
      </c>
      <c r="T46" s="161">
        <v>74.793000000000006</v>
      </c>
      <c r="U46" s="169">
        <v>24.585000000000001</v>
      </c>
      <c r="V46" s="161">
        <v>25659.724999999999</v>
      </c>
      <c r="W46" s="169">
        <v>49.664000000000001</v>
      </c>
      <c r="X46" s="161">
        <v>12.635999999999999</v>
      </c>
      <c r="Y46" s="169">
        <v>17243.091</v>
      </c>
      <c r="Z46" s="161">
        <v>1.2829999999999999</v>
      </c>
      <c r="AA46" s="169">
        <v>23.634</v>
      </c>
      <c r="AB46" s="161">
        <v>17353.026999999998</v>
      </c>
      <c r="AC46" s="169" t="s">
        <v>62</v>
      </c>
      <c r="AD46" s="161">
        <v>23752.228999999999</v>
      </c>
      <c r="AE46" s="161">
        <v>1805.4010000000001</v>
      </c>
    </row>
    <row r="47" spans="1:31" s="189" customFormat="1" x14ac:dyDescent="0.25">
      <c r="A47" s="194"/>
      <c r="B47" s="223" t="s">
        <v>27</v>
      </c>
      <c r="C47" s="224"/>
      <c r="D47" s="225"/>
      <c r="E47" s="186" t="s">
        <v>57</v>
      </c>
      <c r="F47" s="187" t="s">
        <v>57</v>
      </c>
      <c r="G47" s="188" t="s">
        <v>57</v>
      </c>
      <c r="H47" s="187">
        <v>144.53700000000001</v>
      </c>
      <c r="I47" s="184" t="s">
        <v>57</v>
      </c>
      <c r="J47" s="187">
        <v>22.26</v>
      </c>
      <c r="K47" s="188">
        <v>36.122999999999998</v>
      </c>
      <c r="L47" s="187" t="s">
        <v>57</v>
      </c>
      <c r="M47" s="188" t="s">
        <v>57</v>
      </c>
      <c r="N47" s="187" t="s">
        <v>57</v>
      </c>
      <c r="O47" s="188" t="s">
        <v>57</v>
      </c>
      <c r="P47" s="187" t="s">
        <v>57</v>
      </c>
      <c r="Q47" s="188" t="s">
        <v>57</v>
      </c>
      <c r="R47" s="187" t="s">
        <v>57</v>
      </c>
      <c r="S47" s="188" t="s">
        <v>57</v>
      </c>
      <c r="T47" s="187" t="s">
        <v>57</v>
      </c>
      <c r="U47" s="188" t="s">
        <v>57</v>
      </c>
      <c r="V47" s="187" t="s">
        <v>57</v>
      </c>
      <c r="W47" s="188" t="s">
        <v>57</v>
      </c>
      <c r="X47" s="187" t="s">
        <v>57</v>
      </c>
      <c r="Y47" s="188" t="s">
        <v>57</v>
      </c>
      <c r="Z47" s="187" t="s">
        <v>57</v>
      </c>
      <c r="AA47" s="188" t="s">
        <v>57</v>
      </c>
      <c r="AB47" s="187" t="s">
        <v>57</v>
      </c>
      <c r="AC47" s="188" t="s">
        <v>57</v>
      </c>
      <c r="AD47" s="187" t="s">
        <v>57</v>
      </c>
      <c r="AE47" s="187">
        <v>14.609</v>
      </c>
    </row>
    <row r="48" spans="1:31" x14ac:dyDescent="0.25">
      <c r="B48" s="208" t="s">
        <v>28</v>
      </c>
      <c r="C48" s="218"/>
      <c r="D48" s="209"/>
      <c r="E48" s="170" t="s">
        <v>57</v>
      </c>
      <c r="F48" s="166" t="s">
        <v>57</v>
      </c>
      <c r="G48" s="165">
        <v>0.75800000000000001</v>
      </c>
      <c r="H48" s="166">
        <v>1.446</v>
      </c>
      <c r="I48" s="166" t="s">
        <v>57</v>
      </c>
      <c r="J48" s="166" t="s">
        <v>57</v>
      </c>
      <c r="K48" s="165">
        <v>1.367</v>
      </c>
      <c r="L48" s="166" t="s">
        <v>57</v>
      </c>
      <c r="M48" s="165" t="s">
        <v>57</v>
      </c>
      <c r="N48" s="166" t="s">
        <v>57</v>
      </c>
      <c r="O48" s="165" t="s">
        <v>57</v>
      </c>
      <c r="P48" s="166" t="s">
        <v>57</v>
      </c>
      <c r="Q48" s="165" t="s">
        <v>57</v>
      </c>
      <c r="R48" s="166" t="s">
        <v>57</v>
      </c>
      <c r="S48" s="165" t="s">
        <v>57</v>
      </c>
      <c r="T48" s="166" t="s">
        <v>57</v>
      </c>
      <c r="U48" s="165" t="s">
        <v>57</v>
      </c>
      <c r="V48" s="166" t="s">
        <v>57</v>
      </c>
      <c r="W48" s="165" t="s">
        <v>57</v>
      </c>
      <c r="X48" s="166" t="s">
        <v>57</v>
      </c>
      <c r="Y48" s="165" t="s">
        <v>57</v>
      </c>
      <c r="Z48" s="166" t="s">
        <v>57</v>
      </c>
      <c r="AA48" s="165" t="s">
        <v>57</v>
      </c>
      <c r="AB48" s="166" t="s">
        <v>57</v>
      </c>
      <c r="AC48" s="165" t="s">
        <v>57</v>
      </c>
      <c r="AD48" s="166" t="s">
        <v>57</v>
      </c>
      <c r="AE48" s="166" t="s">
        <v>57</v>
      </c>
    </row>
    <row r="49" spans="1:31" s="189" customFormat="1" x14ac:dyDescent="0.25">
      <c r="A49" s="194"/>
      <c r="B49" s="219" t="s">
        <v>29</v>
      </c>
      <c r="C49" s="220"/>
      <c r="D49" s="221"/>
      <c r="E49" s="190" t="s">
        <v>57</v>
      </c>
      <c r="F49" s="184" t="s">
        <v>57</v>
      </c>
      <c r="G49" s="184" t="s">
        <v>57</v>
      </c>
      <c r="H49" s="184" t="s">
        <v>57</v>
      </c>
      <c r="I49" s="184" t="s">
        <v>57</v>
      </c>
      <c r="J49" s="184" t="s">
        <v>57</v>
      </c>
      <c r="K49" s="185" t="s">
        <v>57</v>
      </c>
      <c r="L49" s="184" t="s">
        <v>57</v>
      </c>
      <c r="M49" s="185" t="s">
        <v>57</v>
      </c>
      <c r="N49" s="184" t="s">
        <v>57</v>
      </c>
      <c r="O49" s="185" t="s">
        <v>57</v>
      </c>
      <c r="P49" s="184" t="s">
        <v>57</v>
      </c>
      <c r="Q49" s="185" t="s">
        <v>57</v>
      </c>
      <c r="R49" s="184" t="s">
        <v>57</v>
      </c>
      <c r="S49" s="185" t="s">
        <v>57</v>
      </c>
      <c r="T49" s="184">
        <v>74.78</v>
      </c>
      <c r="U49" s="185" t="s">
        <v>57</v>
      </c>
      <c r="V49" s="184" t="s">
        <v>57</v>
      </c>
      <c r="W49" s="185" t="s">
        <v>57</v>
      </c>
      <c r="X49" s="184" t="s">
        <v>57</v>
      </c>
      <c r="Y49" s="185" t="s">
        <v>57</v>
      </c>
      <c r="Z49" s="184" t="s">
        <v>57</v>
      </c>
      <c r="AA49" s="185" t="s">
        <v>57</v>
      </c>
      <c r="AB49" s="184" t="s">
        <v>57</v>
      </c>
      <c r="AC49" s="185" t="s">
        <v>57</v>
      </c>
      <c r="AD49" s="184" t="s">
        <v>57</v>
      </c>
      <c r="AE49" s="184" t="s">
        <v>57</v>
      </c>
    </row>
    <row r="50" spans="1:31" x14ac:dyDescent="0.25">
      <c r="B50" s="208" t="s">
        <v>30</v>
      </c>
      <c r="C50" s="218"/>
      <c r="D50" s="209"/>
      <c r="E50" s="170" t="s">
        <v>61</v>
      </c>
      <c r="F50" s="166" t="s">
        <v>57</v>
      </c>
      <c r="G50" s="166" t="s">
        <v>57</v>
      </c>
      <c r="H50" s="166" t="s">
        <v>57</v>
      </c>
      <c r="I50" s="166" t="s">
        <v>57</v>
      </c>
      <c r="J50" s="166" t="s">
        <v>57</v>
      </c>
      <c r="K50" s="165" t="s">
        <v>57</v>
      </c>
      <c r="L50" s="166" t="s">
        <v>57</v>
      </c>
      <c r="M50" s="165" t="s">
        <v>57</v>
      </c>
      <c r="N50" s="166" t="s">
        <v>57</v>
      </c>
      <c r="O50" s="165" t="s">
        <v>57</v>
      </c>
      <c r="P50" s="166" t="s">
        <v>57</v>
      </c>
      <c r="Q50" s="165" t="s">
        <v>57</v>
      </c>
      <c r="R50" s="166" t="s">
        <v>57</v>
      </c>
      <c r="S50" s="165">
        <v>5.47</v>
      </c>
      <c r="T50" s="166" t="s">
        <v>57</v>
      </c>
      <c r="U50" s="165" t="s">
        <v>57</v>
      </c>
      <c r="V50" s="166">
        <v>25648.937999999998</v>
      </c>
      <c r="W50" s="165" t="s">
        <v>57</v>
      </c>
      <c r="X50" s="166" t="s">
        <v>57</v>
      </c>
      <c r="Y50" s="165">
        <v>17241.879000000001</v>
      </c>
      <c r="Z50" s="166" t="s">
        <v>57</v>
      </c>
      <c r="AA50" s="165" t="s">
        <v>57</v>
      </c>
      <c r="AB50" s="166" t="s">
        <v>57</v>
      </c>
      <c r="AC50" s="165" t="s">
        <v>57</v>
      </c>
      <c r="AD50" s="166" t="s">
        <v>57</v>
      </c>
      <c r="AE50" s="166" t="s">
        <v>57</v>
      </c>
    </row>
    <row r="51" spans="1:31" s="189" customFormat="1" x14ac:dyDescent="0.25">
      <c r="A51" s="194"/>
      <c r="B51" s="219" t="s">
        <v>31</v>
      </c>
      <c r="C51" s="220"/>
      <c r="D51" s="221"/>
      <c r="E51" s="190"/>
      <c r="F51" s="184" t="s">
        <v>57</v>
      </c>
      <c r="G51" s="184" t="s">
        <v>57</v>
      </c>
      <c r="H51" s="184" t="s">
        <v>57</v>
      </c>
      <c r="I51" s="184" t="s">
        <v>57</v>
      </c>
      <c r="J51" s="184" t="s">
        <v>57</v>
      </c>
      <c r="K51" s="185" t="s">
        <v>57</v>
      </c>
      <c r="L51" s="184" t="s">
        <v>57</v>
      </c>
      <c r="M51" s="185" t="s">
        <v>57</v>
      </c>
      <c r="N51" s="184" t="s">
        <v>57</v>
      </c>
      <c r="O51" s="185" t="s">
        <v>57</v>
      </c>
      <c r="P51" s="184" t="s">
        <v>57</v>
      </c>
      <c r="Q51" s="185" t="s">
        <v>57</v>
      </c>
      <c r="R51" s="184" t="s">
        <v>57</v>
      </c>
      <c r="S51" s="185" t="s">
        <v>57</v>
      </c>
      <c r="T51" s="184" t="s">
        <v>57</v>
      </c>
      <c r="U51" s="185" t="s">
        <v>57</v>
      </c>
      <c r="V51" s="184" t="s">
        <v>57</v>
      </c>
      <c r="W51" s="185" t="s">
        <v>57</v>
      </c>
      <c r="X51" s="184" t="s">
        <v>57</v>
      </c>
      <c r="Y51" s="185" t="s">
        <v>57</v>
      </c>
      <c r="Z51" s="184" t="s">
        <v>57</v>
      </c>
      <c r="AA51" s="185" t="s">
        <v>57</v>
      </c>
      <c r="AB51" s="184" t="s">
        <v>57</v>
      </c>
      <c r="AC51" s="185" t="s">
        <v>57</v>
      </c>
      <c r="AD51" s="184" t="s">
        <v>57</v>
      </c>
      <c r="AE51" s="184" t="s">
        <v>57</v>
      </c>
    </row>
    <row r="52" spans="1:31" x14ac:dyDescent="0.25">
      <c r="B52" s="208" t="s">
        <v>32</v>
      </c>
      <c r="C52" s="218"/>
      <c r="D52" s="209"/>
      <c r="E52" s="170">
        <v>28.21</v>
      </c>
      <c r="F52" s="166" t="s">
        <v>57</v>
      </c>
      <c r="G52" s="166" t="s">
        <v>57</v>
      </c>
      <c r="H52" s="166">
        <v>48.039000000000001</v>
      </c>
      <c r="I52" s="165">
        <v>9.4260000000000002</v>
      </c>
      <c r="J52" s="166">
        <v>3.879</v>
      </c>
      <c r="K52" s="165">
        <v>11.606</v>
      </c>
      <c r="L52" s="166">
        <v>9.3149999999999995</v>
      </c>
      <c r="M52" s="165" t="s">
        <v>57</v>
      </c>
      <c r="N52" s="166" t="s">
        <v>57</v>
      </c>
      <c r="O52" s="165" t="s">
        <v>57</v>
      </c>
      <c r="P52" s="166" t="s">
        <v>57</v>
      </c>
      <c r="Q52" s="165">
        <v>355.892</v>
      </c>
      <c r="R52" s="166" t="s">
        <v>57</v>
      </c>
      <c r="S52" s="165" t="s">
        <v>57</v>
      </c>
      <c r="T52" s="166" t="s">
        <v>57</v>
      </c>
      <c r="U52" s="165" t="s">
        <v>57</v>
      </c>
      <c r="V52" s="166" t="s">
        <v>57</v>
      </c>
      <c r="W52" s="165" t="s">
        <v>57</v>
      </c>
      <c r="X52" s="166" t="s">
        <v>57</v>
      </c>
      <c r="Y52" s="165" t="s">
        <v>57</v>
      </c>
      <c r="Z52" s="166">
        <v>1.1819999999999999</v>
      </c>
      <c r="AA52" s="165" t="s">
        <v>57</v>
      </c>
      <c r="AB52" s="166">
        <v>17281.383000000002</v>
      </c>
      <c r="AC52" s="165">
        <v>18637.451000000001</v>
      </c>
      <c r="AD52" s="166">
        <v>23704.02</v>
      </c>
      <c r="AE52" s="166">
        <v>1754.0239999999999</v>
      </c>
    </row>
    <row r="53" spans="1:31" s="189" customFormat="1" x14ac:dyDescent="0.25">
      <c r="A53" s="194"/>
      <c r="B53" s="219" t="s">
        <v>33</v>
      </c>
      <c r="C53" s="220"/>
      <c r="D53" s="221"/>
      <c r="E53" s="190" t="s">
        <v>57</v>
      </c>
      <c r="F53" s="184" t="s">
        <v>57</v>
      </c>
      <c r="G53" s="184" t="s">
        <v>57</v>
      </c>
      <c r="H53" s="184" t="s">
        <v>57</v>
      </c>
      <c r="I53" s="184" t="s">
        <v>57</v>
      </c>
      <c r="J53" s="184">
        <v>6.8879999999999999</v>
      </c>
      <c r="K53" s="185" t="s">
        <v>57</v>
      </c>
      <c r="L53" s="184">
        <v>34.438000000000002</v>
      </c>
      <c r="M53" s="185" t="s">
        <v>57</v>
      </c>
      <c r="N53" s="184" t="s">
        <v>57</v>
      </c>
      <c r="O53" s="185" t="s">
        <v>57</v>
      </c>
      <c r="P53" s="184">
        <v>1.722</v>
      </c>
      <c r="Q53" s="185" t="s">
        <v>57</v>
      </c>
      <c r="R53" s="184" t="s">
        <v>57</v>
      </c>
      <c r="S53" s="185">
        <v>16.420000000000002</v>
      </c>
      <c r="T53" s="184" t="s">
        <v>57</v>
      </c>
      <c r="U53" s="185">
        <v>18.983000000000001</v>
      </c>
      <c r="V53" s="184" t="s">
        <v>57</v>
      </c>
      <c r="W53" s="185">
        <v>28.084</v>
      </c>
      <c r="X53" s="184" t="s">
        <v>57</v>
      </c>
      <c r="Y53" s="185">
        <v>0.91800000000000004</v>
      </c>
      <c r="Z53" s="184" t="s">
        <v>57</v>
      </c>
      <c r="AA53" s="185">
        <v>23.634</v>
      </c>
      <c r="AB53" s="184">
        <v>71.644999999999996</v>
      </c>
      <c r="AC53" s="185">
        <v>89.424999999999997</v>
      </c>
      <c r="AD53" s="184">
        <v>48.209000000000003</v>
      </c>
      <c r="AE53" s="184" t="s">
        <v>57</v>
      </c>
    </row>
    <row r="54" spans="1:31" x14ac:dyDescent="0.25">
      <c r="B54" s="13" t="s">
        <v>34</v>
      </c>
      <c r="C54" s="14"/>
      <c r="D54" s="15"/>
      <c r="E54" s="170" t="s">
        <v>57</v>
      </c>
      <c r="F54" s="166" t="s">
        <v>57</v>
      </c>
      <c r="G54" s="166" t="s">
        <v>57</v>
      </c>
      <c r="H54" s="166" t="s">
        <v>57</v>
      </c>
      <c r="I54" s="166" t="s">
        <v>57</v>
      </c>
      <c r="J54" s="166" t="s">
        <v>57</v>
      </c>
      <c r="K54" s="165" t="s">
        <v>57</v>
      </c>
      <c r="L54" s="166" t="s">
        <v>57</v>
      </c>
      <c r="M54" s="165" t="s">
        <v>57</v>
      </c>
      <c r="N54" s="166">
        <v>5.3730000000000002</v>
      </c>
      <c r="O54" s="165">
        <v>1.246</v>
      </c>
      <c r="P54" s="166" t="s">
        <v>57</v>
      </c>
      <c r="Q54" s="165" t="s">
        <v>57</v>
      </c>
      <c r="R54" s="166">
        <v>14.702999999999999</v>
      </c>
      <c r="S54" s="165" t="s">
        <v>57</v>
      </c>
      <c r="T54" s="166" t="s">
        <v>57</v>
      </c>
      <c r="U54" s="165">
        <v>5.4589999999999996</v>
      </c>
      <c r="V54" s="166" t="s">
        <v>57</v>
      </c>
      <c r="W54" s="165">
        <v>4.16</v>
      </c>
      <c r="X54" s="166" t="s">
        <v>57</v>
      </c>
      <c r="Y54" s="165" t="s">
        <v>57</v>
      </c>
      <c r="Z54" s="166" t="s">
        <v>57</v>
      </c>
      <c r="AA54" s="165" t="s">
        <v>57</v>
      </c>
      <c r="AB54" s="166" t="s">
        <v>57</v>
      </c>
      <c r="AC54" s="165" t="s">
        <v>57</v>
      </c>
      <c r="AD54" s="166" t="s">
        <v>57</v>
      </c>
      <c r="AE54" s="166">
        <v>0.32900000000000001</v>
      </c>
    </row>
    <row r="55" spans="1:31" s="189" customFormat="1" x14ac:dyDescent="0.25">
      <c r="A55" s="194"/>
      <c r="B55" s="191" t="s">
        <v>35</v>
      </c>
      <c r="C55" s="192"/>
      <c r="D55" s="193"/>
      <c r="E55" s="190" t="s">
        <v>57</v>
      </c>
      <c r="F55" s="190" t="s">
        <v>57</v>
      </c>
      <c r="G55" s="190" t="s">
        <v>57</v>
      </c>
      <c r="H55" s="190" t="s">
        <v>57</v>
      </c>
      <c r="I55" s="190" t="s">
        <v>57</v>
      </c>
      <c r="J55" s="184" t="s">
        <v>57</v>
      </c>
      <c r="K55" s="185">
        <v>24.831</v>
      </c>
      <c r="L55" s="184" t="s">
        <v>57</v>
      </c>
      <c r="M55" s="185" t="s">
        <v>57</v>
      </c>
      <c r="N55" s="184" t="s">
        <v>57</v>
      </c>
      <c r="O55" s="184" t="s">
        <v>57</v>
      </c>
      <c r="P55" s="184" t="s">
        <v>57</v>
      </c>
      <c r="Q55" s="185">
        <v>0.17599999999999999</v>
      </c>
      <c r="R55" s="184" t="s">
        <v>57</v>
      </c>
      <c r="S55" s="185">
        <v>4.859</v>
      </c>
      <c r="T55" s="184">
        <v>1.2999999999999999E-2</v>
      </c>
      <c r="U55" s="185">
        <v>0.14299999999999999</v>
      </c>
      <c r="V55" s="184" t="s">
        <v>57</v>
      </c>
      <c r="W55" s="185" t="s">
        <v>57</v>
      </c>
      <c r="X55" s="184">
        <v>12.635999999999999</v>
      </c>
      <c r="Y55" s="185">
        <v>0.29399999999999998</v>
      </c>
      <c r="Z55" s="184">
        <v>0.10100000000000001</v>
      </c>
      <c r="AA55" s="185" t="s">
        <v>57</v>
      </c>
      <c r="AB55" s="184" t="s">
        <v>57</v>
      </c>
      <c r="AC55" s="185" t="s">
        <v>57</v>
      </c>
      <c r="AD55" s="184" t="s">
        <v>57</v>
      </c>
      <c r="AE55" s="184">
        <v>9.0429999999999993</v>
      </c>
    </row>
    <row r="56" spans="1:31" ht="15.75" thickBot="1" x14ac:dyDescent="0.3">
      <c r="B56" s="16" t="s">
        <v>36</v>
      </c>
      <c r="C56" s="17"/>
      <c r="D56" s="18"/>
      <c r="E56" s="171" t="s">
        <v>57</v>
      </c>
      <c r="F56" s="171" t="s">
        <v>57</v>
      </c>
      <c r="G56" s="171" t="s">
        <v>57</v>
      </c>
      <c r="H56" s="171" t="s">
        <v>57</v>
      </c>
      <c r="I56" s="171" t="s">
        <v>57</v>
      </c>
      <c r="J56" s="167" t="s">
        <v>57</v>
      </c>
      <c r="K56" s="168" t="s">
        <v>57</v>
      </c>
      <c r="L56" s="167" t="s">
        <v>57</v>
      </c>
      <c r="M56" s="167" t="s">
        <v>57</v>
      </c>
      <c r="N56" s="167" t="s">
        <v>57</v>
      </c>
      <c r="O56" s="167" t="s">
        <v>57</v>
      </c>
      <c r="P56" s="167">
        <v>4.9429999999999996</v>
      </c>
      <c r="Q56" s="168" t="s">
        <v>57</v>
      </c>
      <c r="R56" s="167" t="s">
        <v>57</v>
      </c>
      <c r="S56" s="168">
        <v>1E-3</v>
      </c>
      <c r="T56" s="167" t="s">
        <v>57</v>
      </c>
      <c r="U56" s="168" t="s">
        <v>57</v>
      </c>
      <c r="V56" s="167">
        <v>10.787000000000001</v>
      </c>
      <c r="W56" s="168">
        <v>17.420000000000002</v>
      </c>
      <c r="X56" s="167" t="s">
        <v>57</v>
      </c>
      <c r="Y56" s="168" t="s">
        <v>57</v>
      </c>
      <c r="Z56" s="167" t="s">
        <v>57</v>
      </c>
      <c r="AA56" s="167" t="s">
        <v>57</v>
      </c>
      <c r="AB56" s="167" t="s">
        <v>57</v>
      </c>
      <c r="AC56" s="167" t="s">
        <v>57</v>
      </c>
      <c r="AD56" s="167" t="s">
        <v>57</v>
      </c>
      <c r="AE56" s="167">
        <v>27.396999999999998</v>
      </c>
    </row>
    <row r="57" spans="1:31" x14ac:dyDescent="0.25">
      <c r="B57" t="s">
        <v>51</v>
      </c>
    </row>
    <row r="59" spans="1:31" x14ac:dyDescent="0.25">
      <c r="G59" s="158"/>
      <c r="H59" s="159"/>
      <c r="I59" s="158"/>
      <c r="J59" s="158"/>
      <c r="K59" s="158"/>
    </row>
    <row r="60" spans="1:31" x14ac:dyDescent="0.25">
      <c r="F60" s="158"/>
      <c r="G60" s="158"/>
      <c r="H60" s="158"/>
      <c r="I60" s="158"/>
      <c r="J60" s="158"/>
      <c r="K60" s="158"/>
    </row>
    <row r="61" spans="1:31" x14ac:dyDescent="0.25">
      <c r="E61" s="158"/>
      <c r="F61" s="159"/>
      <c r="G61" s="160"/>
      <c r="H61" s="159"/>
      <c r="I61" s="159"/>
      <c r="J61" s="158"/>
      <c r="K61" s="158"/>
    </row>
    <row r="62" spans="1:31" x14ac:dyDescent="0.25">
      <c r="E62" s="158"/>
      <c r="F62" s="159"/>
      <c r="G62" s="158"/>
      <c r="H62" s="158"/>
      <c r="I62" s="158"/>
      <c r="J62" s="158"/>
      <c r="K62" s="158"/>
    </row>
    <row r="63" spans="1:31" x14ac:dyDescent="0.25">
      <c r="E63" s="158"/>
      <c r="F63" s="158"/>
      <c r="G63" s="158"/>
      <c r="H63" s="158"/>
      <c r="I63" s="158"/>
      <c r="J63" s="158"/>
      <c r="K63" s="158"/>
    </row>
    <row r="64" spans="1:31" x14ac:dyDescent="0.25">
      <c r="E64" s="158"/>
      <c r="F64" s="158"/>
      <c r="G64" s="158"/>
      <c r="H64" s="158"/>
      <c r="I64" s="158"/>
      <c r="J64" s="158"/>
      <c r="K64" s="158"/>
    </row>
    <row r="65" spans="5:11" x14ac:dyDescent="0.25">
      <c r="E65" s="158"/>
      <c r="F65" s="158"/>
      <c r="G65" s="158"/>
      <c r="H65" s="158"/>
      <c r="I65" s="158"/>
      <c r="J65" s="158"/>
      <c r="K65" s="159"/>
    </row>
    <row r="66" spans="5:11" x14ac:dyDescent="0.25">
      <c r="E66" s="158"/>
      <c r="F66" s="158"/>
      <c r="G66" s="159"/>
      <c r="H66" s="158"/>
      <c r="I66" s="158"/>
      <c r="J66" s="158"/>
      <c r="K66" s="158"/>
    </row>
    <row r="67" spans="5:11" x14ac:dyDescent="0.25">
      <c r="E67" s="158"/>
      <c r="F67" s="158"/>
      <c r="G67" s="158"/>
      <c r="H67" s="159"/>
      <c r="I67" s="158"/>
      <c r="J67" s="159"/>
      <c r="K67" s="158"/>
    </row>
    <row r="68" spans="5:11" x14ac:dyDescent="0.25">
      <c r="E68" s="158"/>
      <c r="F68" s="158"/>
      <c r="G68" s="158"/>
      <c r="H68" s="158"/>
      <c r="I68" s="158"/>
      <c r="J68" s="159"/>
      <c r="K68" s="158"/>
    </row>
    <row r="69" spans="5:11" x14ac:dyDescent="0.25">
      <c r="E69" s="158"/>
      <c r="F69" s="158"/>
      <c r="G69" s="158"/>
      <c r="H69" s="158"/>
      <c r="I69" s="158"/>
      <c r="J69" s="158"/>
      <c r="K69" s="158"/>
    </row>
    <row r="70" spans="5:11" x14ac:dyDescent="0.25">
      <c r="E70" s="158"/>
      <c r="F70" s="158"/>
      <c r="G70" s="158"/>
      <c r="H70" s="158"/>
      <c r="I70" s="158"/>
      <c r="J70" s="158"/>
    </row>
    <row r="71" spans="5:11" x14ac:dyDescent="0.25">
      <c r="E71" s="158"/>
      <c r="F71" s="159"/>
      <c r="G71" s="158"/>
      <c r="H71" s="158"/>
      <c r="I71" s="158"/>
      <c r="J71" s="158"/>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57"/>
  <sheetViews>
    <sheetView showGridLines="0" topLeftCell="R36" workbookViewId="0">
      <selection activeCell="I58" sqref="I58"/>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4.42578125" customWidth="1"/>
    <col min="29" max="29" width="14" customWidth="1"/>
    <col min="30" max="30" width="12.5703125" customWidth="1"/>
  </cols>
  <sheetData>
    <row r="7" spans="2:16" x14ac:dyDescent="0.25">
      <c r="B7" s="212" t="s">
        <v>49</v>
      </c>
      <c r="C7" s="214"/>
      <c r="D7" s="214"/>
      <c r="E7" s="214"/>
      <c r="M7" s="226" t="s">
        <v>7</v>
      </c>
      <c r="N7" s="227"/>
      <c r="O7" s="227"/>
      <c r="P7" s="227"/>
    </row>
    <row r="8" spans="2:16" x14ac:dyDescent="0.25">
      <c r="B8" s="214"/>
      <c r="C8" s="214"/>
      <c r="D8" s="214"/>
      <c r="E8" s="214"/>
      <c r="M8" s="227"/>
      <c r="N8" s="227"/>
      <c r="O8" s="227"/>
      <c r="P8" s="227"/>
    </row>
    <row r="9" spans="2:16" x14ac:dyDescent="0.25">
      <c r="B9" s="214"/>
      <c r="C9" s="214"/>
      <c r="D9" s="214"/>
      <c r="E9" s="214"/>
      <c r="M9" s="227"/>
      <c r="N9" s="227"/>
      <c r="O9" s="227"/>
      <c r="P9" s="227"/>
    </row>
    <row r="10" spans="2:16" x14ac:dyDescent="0.25">
      <c r="B10" s="214"/>
      <c r="C10" s="214"/>
      <c r="D10" s="214"/>
      <c r="E10" s="214"/>
      <c r="M10" s="227"/>
      <c r="N10" s="227"/>
      <c r="O10" s="227"/>
      <c r="P10" s="227"/>
    </row>
    <row r="11" spans="2:16" x14ac:dyDescent="0.25">
      <c r="B11" s="214"/>
      <c r="C11" s="214"/>
      <c r="D11" s="214"/>
      <c r="E11" s="214"/>
      <c r="M11" s="227"/>
      <c r="N11" s="227"/>
      <c r="O11" s="227"/>
      <c r="P11" s="227"/>
    </row>
    <row r="12" spans="2:16" x14ac:dyDescent="0.25">
      <c r="B12" s="214"/>
      <c r="C12" s="214"/>
      <c r="D12" s="214"/>
      <c r="E12" s="214"/>
      <c r="M12" s="227"/>
      <c r="N12" s="227"/>
      <c r="O12" s="227"/>
      <c r="P12" s="227"/>
    </row>
    <row r="13" spans="2:16" x14ac:dyDescent="0.25">
      <c r="B13" s="214"/>
      <c r="C13" s="214"/>
      <c r="D13" s="214"/>
      <c r="E13" s="214"/>
      <c r="M13" s="227"/>
      <c r="N13" s="227"/>
      <c r="O13" s="227"/>
      <c r="P13" s="227"/>
    </row>
    <row r="14" spans="2:16" x14ac:dyDescent="0.25">
      <c r="B14" s="214"/>
      <c r="C14" s="214"/>
      <c r="D14" s="214"/>
      <c r="E14" s="214"/>
      <c r="M14" s="227"/>
      <c r="N14" s="227"/>
      <c r="O14" s="227"/>
      <c r="P14" s="227"/>
    </row>
    <row r="15" spans="2:16" x14ac:dyDescent="0.25">
      <c r="B15" s="214"/>
      <c r="C15" s="214"/>
      <c r="D15" s="214"/>
      <c r="E15" s="214"/>
      <c r="M15" s="227"/>
      <c r="N15" s="227"/>
      <c r="O15" s="227"/>
      <c r="P15" s="227"/>
    </row>
    <row r="16" spans="2:16" x14ac:dyDescent="0.25">
      <c r="B16" s="214"/>
      <c r="C16" s="214"/>
      <c r="D16" s="214"/>
      <c r="E16" s="214"/>
      <c r="M16" s="227"/>
      <c r="N16" s="227"/>
      <c r="O16" s="227"/>
      <c r="P16" s="227"/>
    </row>
    <row r="17" spans="3:15" x14ac:dyDescent="0.25">
      <c r="C17" s="200" t="s">
        <v>3</v>
      </c>
      <c r="D17" s="200"/>
      <c r="E17" s="200"/>
      <c r="M17" s="200" t="s">
        <v>3</v>
      </c>
      <c r="N17" s="200"/>
      <c r="O17" s="200"/>
    </row>
    <row r="44" spans="2:30" ht="15.75" thickBot="1" x14ac:dyDescent="0.3"/>
    <row r="45" spans="2:30" ht="15.75" thickBot="1" x14ac:dyDescent="0.3">
      <c r="B45" s="5" t="s">
        <v>14</v>
      </c>
      <c r="C45" s="28"/>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28" t="s">
        <v>26</v>
      </c>
      <c r="C46" s="229"/>
      <c r="D46" s="131">
        <f>+A!D46-B!E46</f>
        <v>5577.6890000000003</v>
      </c>
      <c r="E46" s="132" t="e">
        <f>+A!E46-B!F46</f>
        <v>#VALUE!</v>
      </c>
      <c r="F46" s="131" t="e">
        <f>+A!F46-B!G46</f>
        <v>#VALUE!</v>
      </c>
      <c r="G46" s="132" t="e">
        <f>+A!G46-B!H46</f>
        <v>#VALUE!</v>
      </c>
      <c r="H46" s="131">
        <f>+A!H46-B!I46</f>
        <v>2900.5740000000001</v>
      </c>
      <c r="I46" s="132" t="e">
        <f>+A!I46-B!J46</f>
        <v>#VALUE!</v>
      </c>
      <c r="J46" s="131">
        <f>+A!J46-B!K46</f>
        <v>1149.7130000000002</v>
      </c>
      <c r="K46" s="132">
        <f>+A!K46-B!L46</f>
        <v>255.40199999999999</v>
      </c>
      <c r="L46" s="131" t="e">
        <f>+A!L46-B!M46</f>
        <v>#VALUE!</v>
      </c>
      <c r="M46" s="132">
        <f>+A!M46-B!N46</f>
        <v>3267.2809999999999</v>
      </c>
      <c r="N46" s="131">
        <f>+A!N46-B!O46</f>
        <v>1183.9169999999999</v>
      </c>
      <c r="O46" s="132">
        <f>+A!O46-B!P46</f>
        <v>1220.9660000000001</v>
      </c>
      <c r="P46" s="131">
        <f>+A!P46-B!Q46</f>
        <v>966.827</v>
      </c>
      <c r="Q46" s="132">
        <f>+A!Q46-B!R46</f>
        <v>108.355</v>
      </c>
      <c r="R46" s="131">
        <f>+A!R46-B!S46</f>
        <v>140.31700000000001</v>
      </c>
      <c r="S46" s="132">
        <f>+A!S46-B!T46</f>
        <v>690.70600000000002</v>
      </c>
      <c r="T46" s="131">
        <f>+A!T46-B!U46</f>
        <v>1134.5609999999999</v>
      </c>
      <c r="U46" s="132">
        <f>+A!U46-B!V46</f>
        <v>-23508.404999999999</v>
      </c>
      <c r="V46" s="131">
        <f>+A!V46-B!W46</f>
        <v>1762.0219999999999</v>
      </c>
      <c r="W46" s="132">
        <f>+A!W46-B!X46</f>
        <v>11166.642</v>
      </c>
      <c r="X46" s="133">
        <f>+A!X46-B!Y46</f>
        <v>-10355.648000000001</v>
      </c>
      <c r="Y46" s="133">
        <f>+A!Y46-B!Z46</f>
        <v>1636.5450000000001</v>
      </c>
      <c r="Z46" s="133">
        <f>+A!Z46-B!AA46</f>
        <v>834.29899999999998</v>
      </c>
      <c r="AA46" s="133">
        <f>+A!AA46-B!AB46</f>
        <v>-16984.487999999998</v>
      </c>
      <c r="AB46" s="133" t="e">
        <f>+A!AB46-B!AC46</f>
        <v>#VALUE!</v>
      </c>
      <c r="AC46" s="133">
        <f>+A!AC46-B!AD46</f>
        <v>-20074.387999999999</v>
      </c>
      <c r="AD46" s="133">
        <f>+A!AD46-B!AE46</f>
        <v>-627.72600000000011</v>
      </c>
    </row>
    <row r="47" spans="2:30" x14ac:dyDescent="0.25">
      <c r="B47" s="197" t="s">
        <v>16</v>
      </c>
      <c r="C47" s="198"/>
      <c r="D47" s="19" t="e">
        <f>+A!D47-B!E47</f>
        <v>#VALUE!</v>
      </c>
      <c r="E47" s="20" t="e">
        <f>+A!E47-B!F47</f>
        <v>#VALUE!</v>
      </c>
      <c r="F47" s="19" t="e">
        <f>+A!F47-B!G47</f>
        <v>#VALUE!</v>
      </c>
      <c r="G47" s="20" t="e">
        <f>+A!G47-B!H47</f>
        <v>#VALUE!</v>
      </c>
      <c r="H47" s="19" t="e">
        <f>+A!H47-B!I47</f>
        <v>#VALUE!</v>
      </c>
      <c r="I47" s="20" t="e">
        <f>+A!I47-B!J47</f>
        <v>#VALUE!</v>
      </c>
      <c r="J47" s="20">
        <f>+A!J47-B!K47</f>
        <v>-0.48299999999999699</v>
      </c>
      <c r="K47" s="20" t="e">
        <f>+A!K47-B!L47</f>
        <v>#VALUE!</v>
      </c>
      <c r="L47" s="19" t="e">
        <f>+A!L47-B!M47</f>
        <v>#VALUE!</v>
      </c>
      <c r="M47" s="20" t="e">
        <f>+A!M47-B!N47</f>
        <v>#VALUE!</v>
      </c>
      <c r="N47" s="19" t="e">
        <f>+A!N47-B!O47</f>
        <v>#VALUE!</v>
      </c>
      <c r="O47" s="20" t="e">
        <f>+A!O47-B!P47</f>
        <v>#VALUE!</v>
      </c>
      <c r="P47" s="19" t="e">
        <f>+A!P47-B!Q47</f>
        <v>#VALUE!</v>
      </c>
      <c r="Q47" s="20" t="e">
        <f>+A!Q47-B!R47</f>
        <v>#VALUE!</v>
      </c>
      <c r="R47" s="19" t="e">
        <f>+A!R47-B!S47</f>
        <v>#VALUE!</v>
      </c>
      <c r="S47" s="20" t="e">
        <f>+A!S47-B!T47</f>
        <v>#VALUE!</v>
      </c>
      <c r="T47" s="19" t="e">
        <f>+A!T47-B!U47</f>
        <v>#VALUE!</v>
      </c>
      <c r="U47" s="20" t="e">
        <f>+A!U47-B!V47</f>
        <v>#VALUE!</v>
      </c>
      <c r="V47" s="19" t="e">
        <f>+A!V47-B!W47</f>
        <v>#VALUE!</v>
      </c>
      <c r="W47" s="20" t="e">
        <f>+A!W47-B!X47</f>
        <v>#VALUE!</v>
      </c>
      <c r="X47" s="21" t="e">
        <f>+A!X47-B!Y47</f>
        <v>#VALUE!</v>
      </c>
      <c r="Y47" s="21" t="e">
        <f>+A!Y47-B!Z47</f>
        <v>#VALUE!</v>
      </c>
      <c r="Z47" s="21" t="e">
        <f>+A!Z47-B!AA47</f>
        <v>#VALUE!</v>
      </c>
      <c r="AA47" s="21" t="e">
        <f>+A!AA47-B!AB47</f>
        <v>#VALUE!</v>
      </c>
      <c r="AB47" s="21" t="e">
        <f>+A!AB47-B!AC47</f>
        <v>#VALUE!</v>
      </c>
      <c r="AC47" s="21" t="e">
        <f>+A!AC47-B!AD47</f>
        <v>#VALUE!</v>
      </c>
      <c r="AD47" s="21">
        <f>+A!AD47-B!AE47</f>
        <v>587.01799999999992</v>
      </c>
    </row>
    <row r="48" spans="2:30" x14ac:dyDescent="0.25">
      <c r="B48" s="208" t="s">
        <v>17</v>
      </c>
      <c r="C48" s="209"/>
      <c r="D48" s="22" t="e">
        <f>+A!D48-B!E48</f>
        <v>#VALUE!</v>
      </c>
      <c r="E48" s="23" t="e">
        <f>+A!E48-B!F48</f>
        <v>#VALUE!</v>
      </c>
      <c r="F48" s="22" t="e">
        <f>+A!F48-B!G48</f>
        <v>#VALUE!</v>
      </c>
      <c r="G48" s="23" t="e">
        <f>+A!G48-B!H48</f>
        <v>#VALUE!</v>
      </c>
      <c r="H48" s="22" t="e">
        <f>+A!H48-B!I48</f>
        <v>#VALUE!</v>
      </c>
      <c r="I48" s="23" t="e">
        <f>+A!I48-B!J48</f>
        <v>#VALUE!</v>
      </c>
      <c r="J48" s="22">
        <f>+A!J47-B!K48</f>
        <v>34.273000000000003</v>
      </c>
      <c r="K48" s="23" t="e">
        <f>+A!K48-B!L48</f>
        <v>#VALUE!</v>
      </c>
      <c r="L48" s="22" t="e">
        <f>+A!L48-B!M48</f>
        <v>#VALUE!</v>
      </c>
      <c r="M48" s="23" t="e">
        <f>+A!M48-B!N48</f>
        <v>#VALUE!</v>
      </c>
      <c r="N48" s="22" t="e">
        <f>+A!N48-B!O48</f>
        <v>#VALUE!</v>
      </c>
      <c r="O48" s="23" t="e">
        <f>+A!O48-B!P48</f>
        <v>#VALUE!</v>
      </c>
      <c r="P48" s="22" t="e">
        <f>+A!P48-B!Q48</f>
        <v>#VALUE!</v>
      </c>
      <c r="Q48" s="23" t="e">
        <f>+A!Q48-B!R48</f>
        <v>#VALUE!</v>
      </c>
      <c r="R48" s="22" t="e">
        <f>+A!R48-B!S48</f>
        <v>#VALUE!</v>
      </c>
      <c r="S48" s="23" t="e">
        <f>+A!S48-B!T48</f>
        <v>#VALUE!</v>
      </c>
      <c r="T48" s="22" t="e">
        <f>+A!T48-B!U48</f>
        <v>#VALUE!</v>
      </c>
      <c r="U48" s="23" t="e">
        <f>+A!U48-B!V48</f>
        <v>#VALUE!</v>
      </c>
      <c r="V48" s="22" t="e">
        <f>+A!V48-B!W48</f>
        <v>#VALUE!</v>
      </c>
      <c r="W48" s="23" t="e">
        <f>+A!W48-B!X48</f>
        <v>#VALUE!</v>
      </c>
      <c r="X48" s="24" t="e">
        <f>+A!X48-B!Y48</f>
        <v>#VALUE!</v>
      </c>
      <c r="Y48" s="24" t="e">
        <f>+A!Y48-B!Z48</f>
        <v>#VALUE!</v>
      </c>
      <c r="Z48" s="24" t="e">
        <f>+A!Z48-B!AA48</f>
        <v>#VALUE!</v>
      </c>
      <c r="AA48" s="24" t="e">
        <f>+A!AA48-B!AB48</f>
        <v>#VALUE!</v>
      </c>
      <c r="AB48" s="24" t="e">
        <f>+A!AB48-B!AC48</f>
        <v>#VALUE!</v>
      </c>
      <c r="AC48" s="24" t="e">
        <f>+A!AC48-B!AD48</f>
        <v>#VALUE!</v>
      </c>
      <c r="AD48" s="24" t="e">
        <f>+A!AD48-B!AE48</f>
        <v>#VALUE!</v>
      </c>
    </row>
    <row r="49" spans="2:30" x14ac:dyDescent="0.25">
      <c r="B49" s="197" t="s">
        <v>18</v>
      </c>
      <c r="C49" s="198"/>
      <c r="D49" s="19" t="e">
        <f>+A!D49-B!E49</f>
        <v>#VALUE!</v>
      </c>
      <c r="E49" s="20" t="e">
        <f>+A!E49-B!F49</f>
        <v>#VALUE!</v>
      </c>
      <c r="F49" s="19" t="e">
        <f>+A!F49-B!G49</f>
        <v>#VALUE!</v>
      </c>
      <c r="G49" s="20" t="e">
        <f>+A!G49-B!H49</f>
        <v>#VALUE!</v>
      </c>
      <c r="H49" s="19" t="e">
        <f>+A!H49-B!I49</f>
        <v>#VALUE!</v>
      </c>
      <c r="I49" s="20" t="e">
        <f>+A!I49-B!J49</f>
        <v>#VALUE!</v>
      </c>
      <c r="J49" s="19" t="e">
        <f>+A!J48-B!K49</f>
        <v>#VALUE!</v>
      </c>
      <c r="K49" s="20" t="e">
        <f>+A!K49-B!L49</f>
        <v>#VALUE!</v>
      </c>
      <c r="L49" s="19" t="e">
        <f>+A!L49-B!M49</f>
        <v>#VALUE!</v>
      </c>
      <c r="M49" s="20" t="e">
        <f>+A!M49-B!N49</f>
        <v>#VALUE!</v>
      </c>
      <c r="N49" s="19" t="e">
        <f>+A!N49-B!O49</f>
        <v>#VALUE!</v>
      </c>
      <c r="O49" s="20" t="e">
        <f>+A!O49-B!P49</f>
        <v>#VALUE!</v>
      </c>
      <c r="P49" s="19" t="e">
        <f>+A!P49-B!Q49</f>
        <v>#VALUE!</v>
      </c>
      <c r="Q49" s="20" t="e">
        <f>+A!Q49-B!R49</f>
        <v>#VALUE!</v>
      </c>
      <c r="R49" s="19" t="e">
        <f>+A!R49-B!S49</f>
        <v>#VALUE!</v>
      </c>
      <c r="S49" s="20" t="e">
        <f>+A!S49-B!T49</f>
        <v>#VALUE!</v>
      </c>
      <c r="T49" s="19" t="e">
        <f>+A!T49-B!U49</f>
        <v>#VALUE!</v>
      </c>
      <c r="U49" s="20" t="e">
        <f>+A!U49-B!V49</f>
        <v>#VALUE!</v>
      </c>
      <c r="V49" s="19" t="e">
        <f>+A!V49-B!W49</f>
        <v>#VALUE!</v>
      </c>
      <c r="W49" s="20" t="e">
        <f>+A!W49-B!X49</f>
        <v>#VALUE!</v>
      </c>
      <c r="X49" s="21" t="e">
        <f>+A!X49-B!Y49</f>
        <v>#VALUE!</v>
      </c>
      <c r="Y49" s="21" t="e">
        <f>+A!Y49-B!Z49</f>
        <v>#VALUE!</v>
      </c>
      <c r="Z49" s="21" t="e">
        <f>+A!Z49-B!AA49</f>
        <v>#VALUE!</v>
      </c>
      <c r="AA49" s="21" t="e">
        <f>+A!AA49-B!AB49</f>
        <v>#VALUE!</v>
      </c>
      <c r="AB49" s="21" t="e">
        <f>+A!AB49-B!AC49</f>
        <v>#VALUE!</v>
      </c>
      <c r="AC49" s="21" t="e">
        <f>+A!AC49-B!AD49</f>
        <v>#VALUE!</v>
      </c>
      <c r="AD49" s="21" t="e">
        <f>+A!AD49-B!AE49</f>
        <v>#VALUE!</v>
      </c>
    </row>
    <row r="50" spans="2:30" x14ac:dyDescent="0.25">
      <c r="B50" s="208" t="s">
        <v>19</v>
      </c>
      <c r="C50" s="209"/>
      <c r="D50" s="22" t="e">
        <f>+A!D50-B!E50</f>
        <v>#VALUE!</v>
      </c>
      <c r="E50" s="23" t="e">
        <f>+A!E50-B!F50</f>
        <v>#VALUE!</v>
      </c>
      <c r="F50" s="22" t="e">
        <f>+A!F50-B!G50</f>
        <v>#VALUE!</v>
      </c>
      <c r="G50" s="23" t="e">
        <f>+A!G50-B!H50</f>
        <v>#VALUE!</v>
      </c>
      <c r="H50" s="22" t="e">
        <f>+A!H50-B!I50</f>
        <v>#VALUE!</v>
      </c>
      <c r="I50" s="23" t="e">
        <f>+A!I50-B!J50</f>
        <v>#VALUE!</v>
      </c>
      <c r="J50" s="22" t="e">
        <f>+A!J49-B!K50</f>
        <v>#VALUE!</v>
      </c>
      <c r="K50" s="23" t="e">
        <f>+A!K50-B!L50</f>
        <v>#VALUE!</v>
      </c>
      <c r="L50" s="22" t="e">
        <f>+A!L50-B!M50</f>
        <v>#VALUE!</v>
      </c>
      <c r="M50" s="23" t="e">
        <f>+A!M50-B!N50</f>
        <v>#VALUE!</v>
      </c>
      <c r="N50" s="22" t="e">
        <f>+A!N50-B!O50</f>
        <v>#VALUE!</v>
      </c>
      <c r="O50" s="23" t="e">
        <f>+A!O50-B!P50</f>
        <v>#VALUE!</v>
      </c>
      <c r="P50" s="22" t="e">
        <f>+A!P50-B!Q50</f>
        <v>#VALUE!</v>
      </c>
      <c r="Q50" s="23" t="e">
        <f>+A!Q50-B!R50</f>
        <v>#VALUE!</v>
      </c>
      <c r="R50" s="22" t="e">
        <f>+A!R50-B!S50</f>
        <v>#VALUE!</v>
      </c>
      <c r="S50" s="23" t="e">
        <f>+A!S50-B!T50</f>
        <v>#VALUE!</v>
      </c>
      <c r="T50" s="22" t="e">
        <f>+A!T50-B!U50</f>
        <v>#VALUE!</v>
      </c>
      <c r="U50" s="23" t="e">
        <f>+A!U50-B!V50</f>
        <v>#VALUE!</v>
      </c>
      <c r="V50" s="22" t="e">
        <f>+A!V50-B!W50</f>
        <v>#VALUE!</v>
      </c>
      <c r="W50" s="23" t="e">
        <f>+A!W50-B!X50</f>
        <v>#VALUE!</v>
      </c>
      <c r="X50" s="24" t="e">
        <f>+A!X50-B!Y50</f>
        <v>#VALUE!</v>
      </c>
      <c r="Y50" s="24" t="e">
        <f>+A!Y50-B!Z50</f>
        <v>#VALUE!</v>
      </c>
      <c r="Z50" s="24" t="e">
        <f>+A!Z50-B!AA50</f>
        <v>#VALUE!</v>
      </c>
      <c r="AA50" s="24" t="e">
        <f>+A!AA50-B!AB50</f>
        <v>#VALUE!</v>
      </c>
      <c r="AB50" s="24" t="e">
        <f>+A!AB50-B!AC50</f>
        <v>#VALUE!</v>
      </c>
      <c r="AC50" s="24" t="e">
        <f>+A!AC50-B!AD50</f>
        <v>#VALUE!</v>
      </c>
      <c r="AD50" s="24" t="e">
        <f>+A!AD50-B!AE50</f>
        <v>#VALUE!</v>
      </c>
    </row>
    <row r="51" spans="2:30" x14ac:dyDescent="0.25">
      <c r="B51" s="197" t="s">
        <v>20</v>
      </c>
      <c r="C51" s="198"/>
      <c r="D51" s="19" t="e">
        <f>+A!D51-B!E51</f>
        <v>#VALUE!</v>
      </c>
      <c r="E51" s="20" t="e">
        <f>+A!E51-B!F51</f>
        <v>#VALUE!</v>
      </c>
      <c r="F51" s="19" t="e">
        <f>+A!F51-B!G51</f>
        <v>#VALUE!</v>
      </c>
      <c r="G51" s="20" t="e">
        <f>+A!G51-B!H51</f>
        <v>#VALUE!</v>
      </c>
      <c r="H51" s="19" t="e">
        <f>+A!H51-B!I51</f>
        <v>#VALUE!</v>
      </c>
      <c r="I51" s="20" t="e">
        <f>+A!I51-B!J51</f>
        <v>#VALUE!</v>
      </c>
      <c r="J51" s="19" t="e">
        <f>+A!J50-B!K51</f>
        <v>#VALUE!</v>
      </c>
      <c r="K51" s="20" t="e">
        <f>+A!K51-B!L51</f>
        <v>#VALUE!</v>
      </c>
      <c r="L51" s="19" t="e">
        <f>+A!L51-B!M51</f>
        <v>#VALUE!</v>
      </c>
      <c r="M51" s="20" t="e">
        <f>+A!M51-B!N51</f>
        <v>#VALUE!</v>
      </c>
      <c r="N51" s="19" t="e">
        <f>+A!N51-B!O51</f>
        <v>#VALUE!</v>
      </c>
      <c r="O51" s="20" t="e">
        <f>+A!O51-B!P51</f>
        <v>#VALUE!</v>
      </c>
      <c r="P51" s="19" t="e">
        <f>+A!P51-B!Q51</f>
        <v>#VALUE!</v>
      </c>
      <c r="Q51" s="20" t="e">
        <f>+A!Q51-B!R51</f>
        <v>#VALUE!</v>
      </c>
      <c r="R51" s="19" t="e">
        <f>+A!R51-B!S51</f>
        <v>#VALUE!</v>
      </c>
      <c r="S51" s="20" t="e">
        <f>+A!S51-B!T51</f>
        <v>#VALUE!</v>
      </c>
      <c r="T51" s="19" t="e">
        <f>+A!T51-B!U51</f>
        <v>#VALUE!</v>
      </c>
      <c r="U51" s="20" t="e">
        <f>+A!U51-B!V51</f>
        <v>#VALUE!</v>
      </c>
      <c r="V51" s="19" t="e">
        <f>+A!V51-B!W51</f>
        <v>#VALUE!</v>
      </c>
      <c r="W51" s="20" t="e">
        <f>+A!W51-B!X51</f>
        <v>#VALUE!</v>
      </c>
      <c r="X51" s="21" t="e">
        <f>+A!X51-B!Y51</f>
        <v>#VALUE!</v>
      </c>
      <c r="Y51" s="21" t="e">
        <f>+A!Y51-B!Z51</f>
        <v>#VALUE!</v>
      </c>
      <c r="Z51" s="21" t="e">
        <f>+A!Z51-B!AA51</f>
        <v>#VALUE!</v>
      </c>
      <c r="AA51" s="21" t="e">
        <f>+A!AA51-B!AB51</f>
        <v>#VALUE!</v>
      </c>
      <c r="AB51" s="21" t="e">
        <f>+A!AB51-B!AC51</f>
        <v>#VALUE!</v>
      </c>
      <c r="AC51" s="21" t="e">
        <f>+A!AC51-B!AD51</f>
        <v>#VALUE!</v>
      </c>
      <c r="AD51" s="21" t="e">
        <f>+A!AD51-B!AE51</f>
        <v>#VALUE!</v>
      </c>
    </row>
    <row r="52" spans="2:30" x14ac:dyDescent="0.25">
      <c r="B52" s="208" t="s">
        <v>21</v>
      </c>
      <c r="C52" s="209"/>
      <c r="D52" s="22" t="e">
        <f>+A!D52-B!E52</f>
        <v>#VALUE!</v>
      </c>
      <c r="E52" s="23" t="e">
        <f>+A!E52-B!F52</f>
        <v>#VALUE!</v>
      </c>
      <c r="F52" s="22" t="e">
        <f>+A!F52-B!G52</f>
        <v>#VALUE!</v>
      </c>
      <c r="G52" s="23" t="e">
        <f>+A!G52-B!H52</f>
        <v>#VALUE!</v>
      </c>
      <c r="H52" s="22" t="e">
        <f>+A!H52-B!I52</f>
        <v>#VALUE!</v>
      </c>
      <c r="I52" s="23" t="e">
        <f>+A!I52-B!J52</f>
        <v>#VALUE!</v>
      </c>
      <c r="J52" s="22" t="e">
        <f>+A!J51-B!K52</f>
        <v>#VALUE!</v>
      </c>
      <c r="K52" s="23" t="e">
        <f>+A!K52-B!L52</f>
        <v>#VALUE!</v>
      </c>
      <c r="L52" s="22" t="e">
        <f>+A!L52-B!M52</f>
        <v>#VALUE!</v>
      </c>
      <c r="M52" s="23" t="e">
        <f>+A!M52-B!N52</f>
        <v>#VALUE!</v>
      </c>
      <c r="N52" s="22" t="e">
        <f>+A!N52-B!O52</f>
        <v>#VALUE!</v>
      </c>
      <c r="O52" s="23" t="e">
        <f>+A!O52-B!P52</f>
        <v>#VALUE!</v>
      </c>
      <c r="P52" s="22">
        <f>+A!P52-B!Q52</f>
        <v>903.09099999999989</v>
      </c>
      <c r="Q52" s="23" t="e">
        <f>+A!Q52-B!R52</f>
        <v>#VALUE!</v>
      </c>
      <c r="R52" s="22" t="e">
        <f>+A!R52-B!S52</f>
        <v>#VALUE!</v>
      </c>
      <c r="S52" s="23" t="e">
        <f>+A!S52-B!T52</f>
        <v>#VALUE!</v>
      </c>
      <c r="T52" s="22" t="e">
        <f>+A!T52-B!U52</f>
        <v>#VALUE!</v>
      </c>
      <c r="U52" s="23" t="e">
        <f>+A!U52-B!V52</f>
        <v>#VALUE!</v>
      </c>
      <c r="V52" s="22" t="e">
        <f>+A!V52-B!W52</f>
        <v>#VALUE!</v>
      </c>
      <c r="W52" s="23" t="e">
        <f>+A!W52-B!X52</f>
        <v>#VALUE!</v>
      </c>
      <c r="X52" s="24" t="e">
        <f>+A!X52-B!Y52</f>
        <v>#VALUE!</v>
      </c>
      <c r="Y52" s="24">
        <f>+A!Y52-B!Z52</f>
        <v>185.96600000000001</v>
      </c>
      <c r="Z52" s="24" t="e">
        <f>+A!Z52-B!AA52</f>
        <v>#VALUE!</v>
      </c>
      <c r="AA52" s="24">
        <f>+A!AA52-B!AB52</f>
        <v>-17208.107</v>
      </c>
      <c r="AB52" s="24">
        <f>+A!AB52-B!AC52</f>
        <v>-18589.483</v>
      </c>
      <c r="AC52" s="24">
        <f>+A!AC52-B!AD52</f>
        <v>-23566.637999999999</v>
      </c>
      <c r="AD52" s="24">
        <f>+A!AD52-B!AE52</f>
        <v>-1488.5459999999998</v>
      </c>
    </row>
    <row r="53" spans="2:30" x14ac:dyDescent="0.25">
      <c r="B53" s="197" t="s">
        <v>22</v>
      </c>
      <c r="C53" s="198"/>
      <c r="D53" s="19" t="e">
        <f>+A!D53-B!E53</f>
        <v>#VALUE!</v>
      </c>
      <c r="E53" s="20" t="e">
        <f>+A!E53-B!F53</f>
        <v>#VALUE!</v>
      </c>
      <c r="F53" s="19" t="e">
        <f>+A!F53-B!G53</f>
        <v>#VALUE!</v>
      </c>
      <c r="G53" s="20" t="e">
        <f>+A!G53-B!H53</f>
        <v>#VALUE!</v>
      </c>
      <c r="H53" s="19" t="e">
        <f>+A!H53-B!I53</f>
        <v>#VALUE!</v>
      </c>
      <c r="I53" s="20" t="e">
        <f>+A!I53-B!J53</f>
        <v>#VALUE!</v>
      </c>
      <c r="J53" s="19" t="e">
        <f>+A!J52-B!K53</f>
        <v>#VALUE!</v>
      </c>
      <c r="K53" s="20" t="e">
        <f>+A!K53-B!L53</f>
        <v>#VALUE!</v>
      </c>
      <c r="L53" s="19" t="e">
        <f>+A!L53-B!M53</f>
        <v>#VALUE!</v>
      </c>
      <c r="M53" s="20" t="e">
        <f>+A!M53-B!N53</f>
        <v>#VALUE!</v>
      </c>
      <c r="N53" s="19" t="e">
        <f>+A!N53-B!O53</f>
        <v>#VALUE!</v>
      </c>
      <c r="O53" s="20" t="e">
        <f>+A!O53-B!P53</f>
        <v>#VALUE!</v>
      </c>
      <c r="P53" s="19" t="e">
        <f>+A!P53-B!Q53</f>
        <v>#VALUE!</v>
      </c>
      <c r="Q53" s="20" t="e">
        <f>+A!Q53-B!R53</f>
        <v>#VALUE!</v>
      </c>
      <c r="R53" s="19" t="e">
        <f>+A!R53-B!S53</f>
        <v>#VALUE!</v>
      </c>
      <c r="S53" s="20" t="e">
        <f>+A!S53-B!T53</f>
        <v>#VALUE!</v>
      </c>
      <c r="T53" s="19">
        <f>+A!T53-B!U53</f>
        <v>63.736999999999995</v>
      </c>
      <c r="U53" s="20" t="e">
        <f>+A!U53-B!V53</f>
        <v>#VALUE!</v>
      </c>
      <c r="V53" s="19">
        <f>+A!V53-B!W53</f>
        <v>-27.846</v>
      </c>
      <c r="W53" s="20" t="e">
        <f>+A!W53-B!X53</f>
        <v>#VALUE!</v>
      </c>
      <c r="X53" s="21">
        <f>+A!X53-B!Y53</f>
        <v>2.3069999999999999</v>
      </c>
      <c r="Y53" s="21" t="e">
        <f>+A!Y53-B!Z53</f>
        <v>#VALUE!</v>
      </c>
      <c r="Z53" s="21">
        <f>+A!Z53-B!AA53</f>
        <v>41.319999999999993</v>
      </c>
      <c r="AA53" s="21">
        <f>+A!AA53-B!AB53</f>
        <v>-42.728999999999999</v>
      </c>
      <c r="AB53" s="21">
        <f>+A!AB53-B!AC53</f>
        <v>-66.947000000000003</v>
      </c>
      <c r="AC53" s="21">
        <f>+A!AC53-B!AD53</f>
        <v>-47.84</v>
      </c>
      <c r="AD53" s="21" t="e">
        <f>+A!AD53-B!AE53</f>
        <v>#VALUE!</v>
      </c>
    </row>
    <row r="54" spans="2:30" x14ac:dyDescent="0.25">
      <c r="B54" s="208" t="s">
        <v>23</v>
      </c>
      <c r="C54" s="209"/>
      <c r="D54" s="22" t="e">
        <f>+A!D54-B!E54</f>
        <v>#VALUE!</v>
      </c>
      <c r="E54" s="23" t="e">
        <f>+A!E54-B!F54</f>
        <v>#VALUE!</v>
      </c>
      <c r="F54" s="22" t="e">
        <f>+A!F54-B!G54</f>
        <v>#VALUE!</v>
      </c>
      <c r="G54" s="23" t="e">
        <f>+A!G54-B!H54</f>
        <v>#VALUE!</v>
      </c>
      <c r="H54" s="22" t="e">
        <f>+A!H54-B!I54</f>
        <v>#VALUE!</v>
      </c>
      <c r="I54" s="23" t="e">
        <f>+A!I54-B!J54</f>
        <v>#VALUE!</v>
      </c>
      <c r="J54" s="22" t="e">
        <f>+A!J53-B!K54</f>
        <v>#VALUE!</v>
      </c>
      <c r="K54" s="23" t="e">
        <f>+A!K54-B!L54</f>
        <v>#VALUE!</v>
      </c>
      <c r="L54" s="22" t="e">
        <f>+A!L54-B!M54</f>
        <v>#VALUE!</v>
      </c>
      <c r="M54" s="23" t="e">
        <f>+A!M54-B!N54</f>
        <v>#VALUE!</v>
      </c>
      <c r="N54" s="22" t="e">
        <f>+A!N54-B!O54</f>
        <v>#VALUE!</v>
      </c>
      <c r="O54" s="23" t="e">
        <f>+A!O54-B!P54</f>
        <v>#VALUE!</v>
      </c>
      <c r="P54" s="22" t="e">
        <f>+A!P54-B!Q54</f>
        <v>#VALUE!</v>
      </c>
      <c r="Q54" s="23">
        <f>+A!Q54-B!R54</f>
        <v>2.4220000000000006</v>
      </c>
      <c r="R54" s="22" t="e">
        <f>+A!R54-B!S54</f>
        <v>#VALUE!</v>
      </c>
      <c r="S54" s="23" t="e">
        <f>+A!S54-B!T54</f>
        <v>#VALUE!</v>
      </c>
      <c r="T54" s="22">
        <f>+A!T54-B!U54</f>
        <v>2.0950000000000006</v>
      </c>
      <c r="U54" s="23" t="e">
        <f>+A!U54-B!V54</f>
        <v>#VALUE!</v>
      </c>
      <c r="V54" s="22">
        <f>+A!V54-B!W54</f>
        <v>30.818000000000001</v>
      </c>
      <c r="W54" s="23" t="e">
        <f>+A!W54-B!X54</f>
        <v>#VALUE!</v>
      </c>
      <c r="X54" s="24" t="e">
        <f>+A!X54-B!Y54</f>
        <v>#VALUE!</v>
      </c>
      <c r="Y54" s="24" t="e">
        <f>+A!Y54-B!Z54</f>
        <v>#VALUE!</v>
      </c>
      <c r="Z54" s="24" t="e">
        <f>+A!Z54-B!AA54</f>
        <v>#VALUE!</v>
      </c>
      <c r="AA54" s="24" t="e">
        <f>+A!AA54-B!AB54</f>
        <v>#VALUE!</v>
      </c>
      <c r="AB54" s="24" t="e">
        <f>+A!AB54-B!AC54</f>
        <v>#VALUE!</v>
      </c>
      <c r="AC54" s="24" t="e">
        <f>+A!AC54-B!AD54</f>
        <v>#VALUE!</v>
      </c>
      <c r="AD54" s="24">
        <f>+A!AD54-B!AE54</f>
        <v>19.760999999999999</v>
      </c>
    </row>
    <row r="55" spans="2:30" x14ac:dyDescent="0.25">
      <c r="B55" s="197" t="s">
        <v>24</v>
      </c>
      <c r="C55" s="198"/>
      <c r="D55" s="19" t="e">
        <f>+A!D55-B!E55</f>
        <v>#VALUE!</v>
      </c>
      <c r="E55" s="20" t="e">
        <f>+A!E55-B!F55</f>
        <v>#VALUE!</v>
      </c>
      <c r="F55" s="19" t="e">
        <f>+A!F55-B!G55</f>
        <v>#VALUE!</v>
      </c>
      <c r="G55" s="20" t="e">
        <f>+A!G55-B!H55</f>
        <v>#VALUE!</v>
      </c>
      <c r="H55" s="19" t="e">
        <f>+A!H55-B!I55</f>
        <v>#VALUE!</v>
      </c>
      <c r="I55" s="20" t="e">
        <f>+A!I55-B!J55</f>
        <v>#VALUE!</v>
      </c>
      <c r="J55" s="19" t="e">
        <f>+A!J54-B!K55</f>
        <v>#VALUE!</v>
      </c>
      <c r="K55" s="20" t="e">
        <f>+A!K55-B!L55</f>
        <v>#VALUE!</v>
      </c>
      <c r="L55" s="19" t="e">
        <f>+A!L55-B!M55</f>
        <v>#VALUE!</v>
      </c>
      <c r="M55" s="20" t="e">
        <f>+A!M55-B!N55</f>
        <v>#VALUE!</v>
      </c>
      <c r="N55" s="19" t="e">
        <f>+A!N55-B!O55</f>
        <v>#VALUE!</v>
      </c>
      <c r="O55" s="20" t="e">
        <f>+A!O55-B!P55</f>
        <v>#VALUE!</v>
      </c>
      <c r="P55" s="19">
        <f>+A!P55-B!Q55</f>
        <v>0.11199999999999999</v>
      </c>
      <c r="Q55" s="20" t="e">
        <f>+A!Q55-B!R55</f>
        <v>#VALUE!</v>
      </c>
      <c r="R55" s="19" t="e">
        <f>+A!R55-B!S55</f>
        <v>#VALUE!</v>
      </c>
      <c r="S55" s="20">
        <f>+A!S55-B!T55</f>
        <v>3.351</v>
      </c>
      <c r="T55" s="19" t="e">
        <f>+A!T55-B!U55</f>
        <v>#VALUE!</v>
      </c>
      <c r="U55" s="20" t="e">
        <f>+A!U55-B!V55</f>
        <v>#VALUE!</v>
      </c>
      <c r="V55" s="19" t="e">
        <f>+A!V55-B!W55</f>
        <v>#VALUE!</v>
      </c>
      <c r="W55" s="20">
        <f>+A!W55-B!X55</f>
        <v>-3.7689999999999984</v>
      </c>
      <c r="X55" s="21">
        <f>+A!X55-B!Y55</f>
        <v>17.161999999999999</v>
      </c>
      <c r="Y55" s="21">
        <f>+A!Y55-B!Z55</f>
        <v>106.48</v>
      </c>
      <c r="Z55" s="21" t="e">
        <f>+A!Z55-B!AA55</f>
        <v>#VALUE!</v>
      </c>
      <c r="AA55" s="21" t="e">
        <f>+A!AA55-B!AB55</f>
        <v>#VALUE!</v>
      </c>
      <c r="AB55" s="21" t="e">
        <f>+A!AB55-B!AC55</f>
        <v>#VALUE!</v>
      </c>
      <c r="AC55" s="21" t="e">
        <f>+A!AC55-B!AD55</f>
        <v>#VALUE!</v>
      </c>
      <c r="AD55" s="21" t="e">
        <f>+A!AD55-B!AE55</f>
        <v>#VALUE!</v>
      </c>
    </row>
    <row r="56" spans="2:30" ht="15.75" thickBot="1" x14ac:dyDescent="0.3">
      <c r="B56" s="210" t="s">
        <v>25</v>
      </c>
      <c r="C56" s="211"/>
      <c r="D56" s="25" t="e">
        <f>+A!D56-B!E56</f>
        <v>#VALUE!</v>
      </c>
      <c r="E56" s="26" t="e">
        <f>+A!E56-B!F56</f>
        <v>#VALUE!</v>
      </c>
      <c r="F56" s="25" t="e">
        <f>+A!F56-B!G56</f>
        <v>#VALUE!</v>
      </c>
      <c r="G56" s="26" t="e">
        <f>+A!G56-B!H56</f>
        <v>#VALUE!</v>
      </c>
      <c r="H56" s="25" t="e">
        <f>+A!H56-B!I56</f>
        <v>#VALUE!</v>
      </c>
      <c r="I56" s="26" t="e">
        <f>+A!I56-B!J56</f>
        <v>#VALUE!</v>
      </c>
      <c r="J56" s="25" t="e">
        <f>+A!J55-B!K56</f>
        <v>#VALUE!</v>
      </c>
      <c r="K56" s="26" t="e">
        <f>+A!K56-B!L56</f>
        <v>#VALUE!</v>
      </c>
      <c r="L56" s="25" t="e">
        <f>+A!L56-B!M56</f>
        <v>#VALUE!</v>
      </c>
      <c r="M56" s="26" t="e">
        <f>+A!M56-B!N56</f>
        <v>#VALUE!</v>
      </c>
      <c r="N56" s="25" t="e">
        <f>+A!N56-B!O56</f>
        <v>#VALUE!</v>
      </c>
      <c r="O56" s="26" t="e">
        <f>+A!O56-B!P56</f>
        <v>#VALUE!</v>
      </c>
      <c r="P56" s="25" t="e">
        <f>+A!P56-B!Q56</f>
        <v>#VALUE!</v>
      </c>
      <c r="Q56" s="26" t="e">
        <f>+A!Q56-B!R56</f>
        <v>#VALUE!</v>
      </c>
      <c r="R56" s="25" t="e">
        <f>+A!R56-B!S56</f>
        <v>#VALUE!</v>
      </c>
      <c r="S56" s="26" t="e">
        <f>+A!S56-B!T56</f>
        <v>#VALUE!</v>
      </c>
      <c r="T56" s="25" t="e">
        <f>+A!T56-B!U56</f>
        <v>#VALUE!</v>
      </c>
      <c r="U56" s="26">
        <f>+A!U56-B!V56</f>
        <v>-5.7870000000000008</v>
      </c>
      <c r="V56" s="25" t="e">
        <f>+A!V56-B!W56</f>
        <v>#VALUE!</v>
      </c>
      <c r="W56" s="26" t="e">
        <f>+A!W56-B!X56</f>
        <v>#VALUE!</v>
      </c>
      <c r="X56" s="27" t="e">
        <f>+A!X56-B!Y56</f>
        <v>#VALUE!</v>
      </c>
      <c r="Y56" s="27" t="e">
        <f>+A!Y56-B!Z56</f>
        <v>#VALUE!</v>
      </c>
      <c r="Z56" s="27" t="e">
        <f>+A!Z56-B!AA56</f>
        <v>#VALUE!</v>
      </c>
      <c r="AA56" s="27" t="e">
        <f>+A!AA56-B!AB56</f>
        <v>#VALUE!</v>
      </c>
      <c r="AB56" s="27" t="e">
        <f>+A!AB56-B!AC56</f>
        <v>#VALUE!</v>
      </c>
      <c r="AC56" s="27" t="e">
        <f>+A!AC56-B!AD56</f>
        <v>#VALUE!</v>
      </c>
      <c r="AD56" s="27">
        <f>+A!AD56-B!AE56</f>
        <v>-27.395999999999997</v>
      </c>
    </row>
    <row r="57" spans="2:30"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H151"/>
  <sheetViews>
    <sheetView showGridLines="0" tabSelected="1" topLeftCell="A98" zoomScale="110" zoomScaleNormal="110" workbookViewId="0">
      <selection activeCell="H61" sqref="H61:J61"/>
    </sheetView>
  </sheetViews>
  <sheetFormatPr baseColWidth="10" defaultRowHeight="15" x14ac:dyDescent="0.25"/>
  <cols>
    <col min="4" max="4" width="12.85546875" customWidth="1"/>
    <col min="6" max="6" width="13.140625" customWidth="1"/>
    <col min="7" max="7" width="26.5703125" customWidth="1"/>
    <col min="8" max="8" width="16.7109375" customWidth="1"/>
    <col min="9" max="9" width="15.140625" bestFit="1" customWidth="1"/>
    <col min="10" max="10" width="19.28515625" customWidth="1"/>
    <col min="11" max="11" width="17.140625" customWidth="1"/>
    <col min="12" max="12" width="16.42578125" customWidth="1"/>
    <col min="13" max="13" width="16.5703125" customWidth="1"/>
    <col min="14" max="14" width="16.140625" customWidth="1"/>
    <col min="15" max="15" width="16.42578125" customWidth="1"/>
    <col min="16" max="16" width="17.140625" customWidth="1"/>
    <col min="17" max="18" width="18.28515625" customWidth="1"/>
    <col min="19" max="19" width="18.140625" customWidth="1"/>
    <col min="20" max="20" width="18.42578125" customWidth="1"/>
    <col min="21" max="21" width="17.7109375" customWidth="1"/>
    <col min="22" max="22" width="17.5703125" customWidth="1"/>
    <col min="23" max="23" width="17.85546875" customWidth="1"/>
    <col min="24" max="24" width="18.42578125" customWidth="1"/>
    <col min="25" max="26" width="17" customWidth="1"/>
    <col min="27" max="27" width="16.85546875" customWidth="1"/>
    <col min="28" max="28" width="17.140625" customWidth="1"/>
    <col min="29" max="29" width="17.7109375" customWidth="1"/>
    <col min="30" max="30" width="17.42578125" customWidth="1"/>
    <col min="31" max="31" width="17.7109375" customWidth="1"/>
    <col min="32" max="32" width="17.85546875" customWidth="1"/>
    <col min="33" max="33" width="18.140625" customWidth="1"/>
    <col min="34" max="34" width="18.28515625" customWidth="1"/>
  </cols>
  <sheetData>
    <row r="7" spans="2:16" x14ac:dyDescent="0.25">
      <c r="L7" s="199" t="s">
        <v>9</v>
      </c>
      <c r="M7" s="214"/>
      <c r="N7" s="214"/>
      <c r="O7" s="214"/>
      <c r="P7" s="214"/>
    </row>
    <row r="8" spans="2:16" x14ac:dyDescent="0.25">
      <c r="B8" s="199" t="s">
        <v>8</v>
      </c>
      <c r="C8" s="214"/>
      <c r="D8" s="214"/>
      <c r="E8" s="214"/>
      <c r="L8" s="214"/>
      <c r="M8" s="214"/>
      <c r="N8" s="214"/>
      <c r="O8" s="214"/>
      <c r="P8" s="214"/>
    </row>
    <row r="9" spans="2:16" x14ac:dyDescent="0.25">
      <c r="B9" s="214"/>
      <c r="C9" s="214"/>
      <c r="D9" s="214"/>
      <c r="E9" s="214"/>
      <c r="L9" s="214"/>
      <c r="M9" s="214"/>
      <c r="N9" s="214"/>
      <c r="O9" s="214"/>
      <c r="P9" s="214"/>
    </row>
    <row r="10" spans="2:16" x14ac:dyDescent="0.25">
      <c r="B10" s="214"/>
      <c r="C10" s="214"/>
      <c r="D10" s="214"/>
      <c r="E10" s="214"/>
      <c r="L10" s="214"/>
      <c r="M10" s="214"/>
      <c r="N10" s="214"/>
      <c r="O10" s="214"/>
      <c r="P10" s="214"/>
    </row>
    <row r="11" spans="2:16" x14ac:dyDescent="0.25">
      <c r="B11" s="214"/>
      <c r="C11" s="214"/>
      <c r="D11" s="214"/>
      <c r="E11" s="214"/>
      <c r="L11" s="214"/>
      <c r="M11" s="214"/>
      <c r="N11" s="214"/>
      <c r="O11" s="214"/>
      <c r="P11" s="214"/>
    </row>
    <row r="12" spans="2:16" x14ac:dyDescent="0.25">
      <c r="B12" s="214"/>
      <c r="C12" s="214"/>
      <c r="D12" s="214"/>
      <c r="E12" s="214"/>
      <c r="L12" s="214"/>
      <c r="M12" s="214"/>
      <c r="N12" s="214"/>
      <c r="O12" s="214"/>
      <c r="P12" s="214"/>
    </row>
    <row r="13" spans="2:16" x14ac:dyDescent="0.25">
      <c r="B13" s="214"/>
      <c r="C13" s="214"/>
      <c r="D13" s="214"/>
      <c r="E13" s="214"/>
      <c r="L13" s="214"/>
      <c r="M13" s="214"/>
      <c r="N13" s="214"/>
      <c r="O13" s="214"/>
      <c r="P13" s="214"/>
    </row>
    <row r="14" spans="2:16" x14ac:dyDescent="0.25">
      <c r="B14" s="214"/>
      <c r="C14" s="214"/>
      <c r="D14" s="214"/>
      <c r="E14" s="214"/>
      <c r="L14" s="214"/>
      <c r="M14" s="214"/>
      <c r="N14" s="214"/>
      <c r="O14" s="214"/>
      <c r="P14" s="214"/>
    </row>
    <row r="15" spans="2:16" x14ac:dyDescent="0.25">
      <c r="B15" s="214"/>
      <c r="C15" s="214"/>
      <c r="D15" s="214"/>
      <c r="E15" s="214"/>
      <c r="G15" s="240" t="s">
        <v>39</v>
      </c>
      <c r="H15" s="240"/>
      <c r="I15" s="240"/>
      <c r="J15" s="240"/>
      <c r="K15" s="240"/>
      <c r="L15" s="214"/>
      <c r="M15" s="214"/>
      <c r="N15" s="214"/>
      <c r="O15" s="214"/>
      <c r="P15" s="214"/>
    </row>
    <row r="16" spans="2:16" ht="15" customHeight="1" x14ac:dyDescent="0.25">
      <c r="B16" s="214"/>
      <c r="C16" s="214"/>
      <c r="D16" s="214"/>
      <c r="E16" s="214"/>
      <c r="G16" s="240"/>
      <c r="H16" s="240"/>
      <c r="I16" s="240"/>
      <c r="J16" s="240"/>
      <c r="K16" s="240"/>
      <c r="L16" s="214"/>
      <c r="M16" s="214"/>
      <c r="N16" s="214"/>
      <c r="O16" s="214"/>
      <c r="P16" s="214"/>
    </row>
    <row r="17" spans="3:14" x14ac:dyDescent="0.25">
      <c r="C17" s="200" t="s">
        <v>3</v>
      </c>
      <c r="D17" s="200"/>
      <c r="E17" s="200"/>
      <c r="G17" s="240"/>
      <c r="H17" s="240"/>
      <c r="I17" s="240"/>
      <c r="J17" s="240"/>
      <c r="K17" s="240"/>
      <c r="N17" s="2" t="s">
        <v>3</v>
      </c>
    </row>
    <row r="43" spans="6:34" x14ac:dyDescent="0.25">
      <c r="F43" s="3" t="s">
        <v>55</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202" t="s">
        <v>26</v>
      </c>
      <c r="G46" s="222"/>
      <c r="H46" s="100">
        <f>(A!D46/D!H60)*1000</f>
        <v>0.1538982869379015</v>
      </c>
      <c r="I46" s="111">
        <f>(A!E46/D!I60)*1000</f>
        <v>0.31109057511007865</v>
      </c>
      <c r="J46" s="100" t="e">
        <f>(A!F46/D!J60)*1000</f>
        <v>#VALUE!</v>
      </c>
      <c r="K46" s="111" t="e">
        <f>(A!G46/D!K60)*1000</f>
        <v>#VALUE!</v>
      </c>
      <c r="L46" s="100">
        <f>(A!H46/D!L60)*1000</f>
        <v>7.5441370907111185E-2</v>
      </c>
      <c r="M46" s="111" t="e">
        <f>(A!I46/D!M60)*1000</f>
        <v>#VALUE!</v>
      </c>
      <c r="N46" s="100">
        <f>(A!J46/D!N60)*1000</f>
        <v>3.085636473673593E-2</v>
      </c>
      <c r="O46" s="111">
        <f>(A!K46/D!O60)*1000</f>
        <v>7.4498206992728352E-3</v>
      </c>
      <c r="P46" s="100">
        <f>(A!L46/D!P60)*1000</f>
        <v>0.1139269816285876</v>
      </c>
      <c r="Q46" s="111">
        <f>(A!M46/D!Q60)*1000</f>
        <v>7.9498955448671235E-2</v>
      </c>
      <c r="R46" s="100">
        <f>(A!N46/D!R60)*1000</f>
        <v>2.8440271645229411E-2</v>
      </c>
      <c r="S46" s="111">
        <f>(A!O46/D!S60)*1000</f>
        <v>2.911147735356889E-2</v>
      </c>
      <c r="T46" s="100">
        <f>(A!P46/D!T60)*1000</f>
        <v>3.1010923837877118E-2</v>
      </c>
      <c r="U46" s="111">
        <f>(A!Q46/D!U60)*1000</f>
        <v>2.8529234478601568E-3</v>
      </c>
      <c r="V46" s="100">
        <f>(A!R46/D!V60)*1000</f>
        <v>3.8309981884473393E-3</v>
      </c>
      <c r="W46" s="111">
        <f>(A!S46/D!W60)*1000</f>
        <v>1.7363766275007939E-2</v>
      </c>
      <c r="X46" s="100">
        <f>(A!T46/D!X60)*1000</f>
        <v>2.601723789643795E-2</v>
      </c>
      <c r="Y46" s="111">
        <f>(A!U46/D!Y60)*1000</f>
        <v>4.7804986445046889E-2</v>
      </c>
      <c r="Z46" s="100">
        <f>(A!V46/D!Z60)*1000</f>
        <v>3.9874237922306592E-2</v>
      </c>
      <c r="AA46" s="111">
        <f>(A!W46/D!AA60)*1000</f>
        <v>0.24373780142153231</v>
      </c>
      <c r="AB46" s="100">
        <f>(A!X46/D!AB60)*1000</f>
        <v>0.14871190136891654</v>
      </c>
      <c r="AC46" s="107">
        <f>(A!Y46/D!AC60)*1000</f>
        <v>3.4973905616058079E-2</v>
      </c>
      <c r="AD46" s="107">
        <f>(A!Z46/D!AD60)*1000</f>
        <v>1.8092600012653153E-2</v>
      </c>
      <c r="AE46" s="107">
        <f>(A!AA46/D!AE60)*1000</f>
        <v>7.6368477765344604E-3</v>
      </c>
      <c r="AF46" s="107">
        <f>(A!AB46/D!AF60)*1000</f>
        <v>5.0398858207142273E-2</v>
      </c>
      <c r="AG46" s="107">
        <f>(A!AC46/D!AG60)*1000</f>
        <v>7.3013598824743897E-2</v>
      </c>
      <c r="AH46" s="107">
        <f>(A!AD46/D!AH60)*1000</f>
        <v>2.3069501851162608E-2</v>
      </c>
    </row>
    <row r="47" spans="6:34" x14ac:dyDescent="0.25">
      <c r="F47" s="230" t="s">
        <v>16</v>
      </c>
      <c r="G47" s="231"/>
      <c r="H47" s="108">
        <f>(A!D47/D!H$60)*1000</f>
        <v>0.12149283478833799</v>
      </c>
      <c r="I47" s="101">
        <f>(A!E47/D!I$60)*1000</f>
        <v>0.31096104702990357</v>
      </c>
      <c r="J47" s="108" t="e">
        <f>(A!F47/D!J$60)*1000</f>
        <v>#VALUE!</v>
      </c>
      <c r="K47" s="101" t="e">
        <f>(A!G47/D!K$60)*1000</f>
        <v>#VALUE!</v>
      </c>
      <c r="L47" s="108" t="e">
        <f>(A!H47/D!L$60)*1000</f>
        <v>#VALUE!</v>
      </c>
      <c r="M47" s="101" t="e">
        <f>(A!I47/D!M$60)*1000</f>
        <v>#VALUE!</v>
      </c>
      <c r="N47" s="108" t="e">
        <f>(A!#REF!/D!N$60)*1000</f>
        <v>#REF!</v>
      </c>
      <c r="O47" s="101">
        <f>(A!K47/D!O$60)*1000</f>
        <v>7.2900687319454134E-3</v>
      </c>
      <c r="P47" s="108">
        <f>(A!L47/D!P$60)*1000</f>
        <v>9.6246772091193034E-2</v>
      </c>
      <c r="Q47" s="101">
        <f>(A!M47/D!Q$60)*1000</f>
        <v>4.3877641743186126E-2</v>
      </c>
      <c r="R47" s="108">
        <f>(A!N47/D!R$60)*1000</f>
        <v>1.2786259358802071E-2</v>
      </c>
      <c r="S47" s="101">
        <f>(A!O47/D!S$60)*1000</f>
        <v>1.3362817168603273E-2</v>
      </c>
      <c r="T47" s="108">
        <f>(A!P47/D!T$60)*1000</f>
        <v>1.0646288004875876E-3</v>
      </c>
      <c r="U47" s="101" t="e">
        <f>(A!Q47/D!U$60)*1000</f>
        <v>#VALUE!</v>
      </c>
      <c r="V47" s="108">
        <f>(A!R47/D!V$60)*1000</f>
        <v>2.3186498199912861E-3</v>
      </c>
      <c r="W47" s="101" t="e">
        <f>(A!S47/D!W$60)*1000</f>
        <v>#VALUE!</v>
      </c>
      <c r="X47" s="108" t="e">
        <f>(A!T47/D!X$60)*1000</f>
        <v>#VALUE!</v>
      </c>
      <c r="Y47" s="101">
        <f>(A!U47/D!Y$60)*1000</f>
        <v>4.3072285676192167E-2</v>
      </c>
      <c r="Z47" s="108">
        <f>(A!V47/D!Z$60)*1000</f>
        <v>0.34997341256740394</v>
      </c>
      <c r="AA47" s="101">
        <f>(A!W47/D!AA$60)*1000</f>
        <v>0.23144172153665027</v>
      </c>
      <c r="AB47" s="108">
        <f>(A!X47/D!AB$60)*1000</f>
        <v>0.14006296152351341</v>
      </c>
      <c r="AC47" s="102">
        <f>(A!Y47/D!AC$60)*1000</f>
        <v>5.6813367499466156E-3</v>
      </c>
      <c r="AD47" s="102">
        <f>(A!Z47/D!AD$60)*1000</f>
        <v>4.0700563065437902E-3</v>
      </c>
      <c r="AE47" s="102">
        <f>(A!AA47/D!AE$60)*1000</f>
        <v>3.1962576153176676E-3</v>
      </c>
      <c r="AF47" s="102">
        <f>(A!AB47/D!AF$60)*1000</f>
        <v>3.4233601911085917E-2</v>
      </c>
      <c r="AG47" s="102">
        <f>(A!AC47/D!AG$60)*1000</f>
        <v>6.899531485746048E-2</v>
      </c>
      <c r="AH47" s="102">
        <f>(A!AD47/D!AH$60)*1000</f>
        <v>1.1785284726439303E-2</v>
      </c>
    </row>
    <row r="48" spans="6:34" x14ac:dyDescent="0.25">
      <c r="F48" s="234" t="s">
        <v>17</v>
      </c>
      <c r="G48" s="235"/>
      <c r="H48" s="109">
        <f>(A!D48/D!H$60)*1000</f>
        <v>3.1845385164442984E-2</v>
      </c>
      <c r="I48" s="103" t="e">
        <f>(A!E48/D!I$60)*1000</f>
        <v>#VALUE!</v>
      </c>
      <c r="J48" s="109" t="e">
        <f>(A!F48/D!J$60)*1000</f>
        <v>#VALUE!</v>
      </c>
      <c r="K48" s="103" t="e">
        <f>(A!G48/D!K$60)*1000</f>
        <v>#VALUE!</v>
      </c>
      <c r="L48" s="109">
        <f>(A!H48/D!L$60)*1000</f>
        <v>7.5441370907111185E-2</v>
      </c>
      <c r="M48" s="103" t="e">
        <f>(A!I48/D!M$60)*1000</f>
        <v>#VALUE!</v>
      </c>
      <c r="N48" s="109">
        <f>(A!J47/D!N$60)*1000</f>
        <v>8.9872907000201733E-4</v>
      </c>
      <c r="O48" s="103" t="e">
        <f>(A!K48/D!O$60)*1000</f>
        <v>#VALUE!</v>
      </c>
      <c r="P48" s="109">
        <f>(A!L48/D!P$60)*1000</f>
        <v>1.5622832689801037E-2</v>
      </c>
      <c r="Q48" s="103">
        <f>(A!M48/D!Q$60)*1000</f>
        <v>1.6738084827284654E-2</v>
      </c>
      <c r="R48" s="109">
        <f>(A!N48/D!R$60)*1000</f>
        <v>6.4258254943367239E-3</v>
      </c>
      <c r="S48" s="103">
        <f>(A!O48/D!S$60)*1000</f>
        <v>1.0313848707612046E-2</v>
      </c>
      <c r="T48" s="109" t="e">
        <f>(A!P48/D!T$60)*1000</f>
        <v>#VALUE!</v>
      </c>
      <c r="U48" s="103" t="e">
        <f>(A!Q48/D!U$60)*1000</f>
        <v>#VALUE!</v>
      </c>
      <c r="V48" s="109" t="e">
        <f>(A!R48/D!V$60)*1000</f>
        <v>#VALUE!</v>
      </c>
      <c r="W48" s="103">
        <f>(A!S48/D!W$60)*1000</f>
        <v>1.6825069182960579E-2</v>
      </c>
      <c r="X48" s="109">
        <f>(A!T48/D!X$60)*1000</f>
        <v>1.903793235023455E-2</v>
      </c>
      <c r="Y48" s="103" t="e">
        <f>(A!U48/D!Y$60)*1000</f>
        <v>#VALUE!</v>
      </c>
      <c r="Z48" s="109" t="e">
        <f>(A!V48/D!Z$60)*1000</f>
        <v>#VALUE!</v>
      </c>
      <c r="AA48" s="103" t="e">
        <f>(A!W48/D!AA$60)*1000</f>
        <v>#VALUE!</v>
      </c>
      <c r="AB48" s="109">
        <f>(A!X48/D!AB$60)*1000</f>
        <v>1.7069568596968518E-3</v>
      </c>
      <c r="AC48" s="104" t="e">
        <f>(A!Y48/D!AC$60)*1000</f>
        <v>#VALUE!</v>
      </c>
      <c r="AD48" s="104" t="e">
        <f>(A!Z48/D!AD$60)*1000</f>
        <v>#VALUE!</v>
      </c>
      <c r="AE48" s="104" t="e">
        <f>(A!AA48/D!AE$60)*1000</f>
        <v>#VALUE!</v>
      </c>
      <c r="AF48" s="104">
        <f>(A!AB48/D!AF$60)*1000</f>
        <v>1.2380982265770508E-2</v>
      </c>
      <c r="AG48" s="104" t="e">
        <f>(A!AC48/D!AG$60)*1000</f>
        <v>#VALUE!</v>
      </c>
      <c r="AH48" s="104" t="e">
        <f>(A!AD48/D!AH$60)*1000</f>
        <v>#VALUE!</v>
      </c>
    </row>
    <row r="49" spans="6:34" x14ac:dyDescent="0.25">
      <c r="F49" s="230" t="s">
        <v>18</v>
      </c>
      <c r="G49" s="231"/>
      <c r="H49" s="109" t="e">
        <f>(A!D49/D!H$60)*1000</f>
        <v>#VALUE!</v>
      </c>
      <c r="I49" s="103" t="e">
        <f>(A!E49/D!I$60)*1000</f>
        <v>#VALUE!</v>
      </c>
      <c r="J49" s="109" t="e">
        <f>(A!F49/D!J$60)*1000</f>
        <v>#VALUE!</v>
      </c>
      <c r="K49" s="103" t="e">
        <f>(A!G49/D!K$60)*1000</f>
        <v>#VALUE!</v>
      </c>
      <c r="L49" s="109" t="e">
        <f>(A!H49/D!L$60)*1000</f>
        <v>#VALUE!</v>
      </c>
      <c r="M49" s="103" t="e">
        <f>(A!I49/D!M$60)*1000</f>
        <v>#VALUE!</v>
      </c>
      <c r="N49" s="109">
        <f>(A!J48/D!N$60)*1000</f>
        <v>2.9957635666733911E-2</v>
      </c>
      <c r="O49" s="103" t="e">
        <f>(A!K49/D!O$60)*1000</f>
        <v>#VALUE!</v>
      </c>
      <c r="P49" s="109" t="e">
        <f>(A!L49/D!P$60)*1000</f>
        <v>#VALUE!</v>
      </c>
      <c r="Q49" s="103" t="e">
        <f>(A!M49/D!Q$60)*1000</f>
        <v>#VALUE!</v>
      </c>
      <c r="R49" s="109" t="e">
        <f>(A!N49/D!R$60)*1000</f>
        <v>#VALUE!</v>
      </c>
      <c r="S49" s="103" t="e">
        <f>(A!O49/D!S$60)*1000</f>
        <v>#VALUE!</v>
      </c>
      <c r="T49" s="109" t="e">
        <f>(A!P49/D!T$60)*1000</f>
        <v>#VALUE!</v>
      </c>
      <c r="U49" s="103" t="e">
        <f>(A!Q49/D!U$60)*1000</f>
        <v>#VALUE!</v>
      </c>
      <c r="V49" s="109" t="e">
        <f>(A!R49/D!V$60)*1000</f>
        <v>#VALUE!</v>
      </c>
      <c r="W49" s="103" t="e">
        <f>(A!S49/D!W$60)*1000</f>
        <v>#VALUE!</v>
      </c>
      <c r="X49" s="109" t="e">
        <f>(A!T49/D!X$60)*1000</f>
        <v>#VALUE!</v>
      </c>
      <c r="Y49" s="103" t="e">
        <f>(A!U49/D!Y$60)*1000</f>
        <v>#VALUE!</v>
      </c>
      <c r="Z49" s="109" t="e">
        <f>(A!V49/D!Z$60)*1000</f>
        <v>#VALUE!</v>
      </c>
      <c r="AA49" s="103" t="e">
        <f>(A!W49/D!AA$60)*1000</f>
        <v>#VALUE!</v>
      </c>
      <c r="AB49" s="109" t="e">
        <f>(A!X49/D!AB$60)*1000</f>
        <v>#VALUE!</v>
      </c>
      <c r="AC49" s="104" t="e">
        <f>(A!Y49/D!AC$60)*1000</f>
        <v>#VALUE!</v>
      </c>
      <c r="AD49" s="104" t="e">
        <f>(A!Z49/D!AD$60)*1000</f>
        <v>#VALUE!</v>
      </c>
      <c r="AE49" s="104" t="e">
        <f>(A!AA49/D!AE$60)*1000</f>
        <v>#VALUE!</v>
      </c>
      <c r="AF49" s="104" t="e">
        <f>(A!AB49/D!AF$60)*1000</f>
        <v>#VALUE!</v>
      </c>
      <c r="AG49" s="104" t="e">
        <f>(A!AC49/D!AG$60)*1000</f>
        <v>#VALUE!</v>
      </c>
      <c r="AH49" s="104" t="e">
        <f>(A!AD49/D!AH$60)*1000</f>
        <v>#VALUE!</v>
      </c>
    </row>
    <row r="50" spans="6:34" x14ac:dyDescent="0.25">
      <c r="F50" s="234" t="s">
        <v>19</v>
      </c>
      <c r="G50" s="235"/>
      <c r="H50" s="109" t="e">
        <f>(A!D50/D!H$60)*1000</f>
        <v>#VALUE!</v>
      </c>
      <c r="I50" s="103" t="e">
        <f>(A!E50/D!I$60)*1000</f>
        <v>#VALUE!</v>
      </c>
      <c r="J50" s="109" t="e">
        <f>(A!F50/D!J$60)*1000</f>
        <v>#VALUE!</v>
      </c>
      <c r="K50" s="103" t="e">
        <f>(A!G50/D!K$60)*1000</f>
        <v>#VALUE!</v>
      </c>
      <c r="L50" s="109" t="e">
        <f>(A!H50/D!L$60)*1000</f>
        <v>#VALUE!</v>
      </c>
      <c r="M50" s="103" t="e">
        <f>(A!I50/D!M$60)*1000</f>
        <v>#VALUE!</v>
      </c>
      <c r="N50" s="109" t="e">
        <f>(A!J49/D!N$60)*1000</f>
        <v>#VALUE!</v>
      </c>
      <c r="O50" s="103" t="e">
        <f>(A!K50/D!O$60)*1000</f>
        <v>#VALUE!</v>
      </c>
      <c r="P50" s="109" t="e">
        <f>(A!L50/D!P$60)*1000</f>
        <v>#VALUE!</v>
      </c>
      <c r="Q50" s="103" t="e">
        <f>(A!M50/D!Q$60)*1000</f>
        <v>#VALUE!</v>
      </c>
      <c r="R50" s="109" t="e">
        <f>(A!N50/D!R$60)*1000</f>
        <v>#VALUE!</v>
      </c>
      <c r="S50" s="103" t="e">
        <f>(A!O50/D!S$60)*1000</f>
        <v>#VALUE!</v>
      </c>
      <c r="T50" s="109" t="e">
        <f>(A!P50/D!T$60)*1000</f>
        <v>#VALUE!</v>
      </c>
      <c r="U50" s="103" t="e">
        <f>(A!Q50/D!U$60)*1000</f>
        <v>#VALUE!</v>
      </c>
      <c r="V50" s="109" t="e">
        <f>(A!R50/D!V$60)*1000</f>
        <v>#VALUE!</v>
      </c>
      <c r="W50" s="103" t="e">
        <f>(A!S50/D!W$60)*1000</f>
        <v>#VALUE!</v>
      </c>
      <c r="X50" s="109" t="e">
        <f>(A!T50/D!X$60)*1000</f>
        <v>#VALUE!</v>
      </c>
      <c r="Y50" s="103" t="e">
        <f>(A!U50/D!Y$60)*1000</f>
        <v>#VALUE!</v>
      </c>
      <c r="Z50" s="109" t="e">
        <f>(A!V50/D!Z$60)*1000</f>
        <v>#VALUE!</v>
      </c>
      <c r="AA50" s="103" t="e">
        <f>(A!W50/D!AA$60)*1000</f>
        <v>#VALUE!</v>
      </c>
      <c r="AB50" s="109" t="e">
        <f>(A!X50/D!AB$60)*1000</f>
        <v>#VALUE!</v>
      </c>
      <c r="AC50" s="104">
        <f>(A!Y50/D!AC$60)*1000</f>
        <v>8.2511210762331832E-5</v>
      </c>
      <c r="AD50" s="104" t="e">
        <f>(A!Z50/D!AD$60)*1000</f>
        <v>#VALUE!</v>
      </c>
      <c r="AE50" s="104" t="e">
        <f>(A!AA50/D!AE$60)*1000</f>
        <v>#VALUE!</v>
      </c>
      <c r="AF50" s="104" t="e">
        <f>(A!AB50/D!AF$60)*1000</f>
        <v>#VALUE!</v>
      </c>
      <c r="AG50" s="104" t="e">
        <f>(A!AC50/D!AG$60)*1000</f>
        <v>#VALUE!</v>
      </c>
      <c r="AH50" s="104" t="e">
        <f>(A!AD50/D!AH$60)*1000</f>
        <v>#VALUE!</v>
      </c>
    </row>
    <row r="51" spans="6:34" x14ac:dyDescent="0.25">
      <c r="F51" s="230" t="s">
        <v>20</v>
      </c>
      <c r="G51" s="231"/>
      <c r="H51" s="109" t="e">
        <f>(A!D51/D!H$60)*1000</f>
        <v>#VALUE!</v>
      </c>
      <c r="I51" s="103" t="e">
        <f>(A!E51/D!I$60)*1000</f>
        <v>#VALUE!</v>
      </c>
      <c r="J51" s="109" t="e">
        <f>(A!F51/D!J$60)*1000</f>
        <v>#VALUE!</v>
      </c>
      <c r="K51" s="103" t="e">
        <f>(A!G51/D!K$60)*1000</f>
        <v>#VALUE!</v>
      </c>
      <c r="L51" s="109" t="e">
        <f>(A!H51/D!L$60)*1000</f>
        <v>#VALUE!</v>
      </c>
      <c r="M51" s="103" t="e">
        <f>(A!I51/D!M$60)*1000</f>
        <v>#VALUE!</v>
      </c>
      <c r="N51" s="109" t="e">
        <f>(A!J50/D!N$60)*1000</f>
        <v>#VALUE!</v>
      </c>
      <c r="O51" s="103" t="e">
        <f>(A!K51/D!O$60)*1000</f>
        <v>#VALUE!</v>
      </c>
      <c r="P51" s="109" t="e">
        <f>(A!L51/D!P$60)*1000</f>
        <v>#VALUE!</v>
      </c>
      <c r="Q51" s="103" t="e">
        <f>(A!M51/D!Q$60)*1000</f>
        <v>#VALUE!</v>
      </c>
      <c r="R51" s="109" t="e">
        <f>(A!N51/D!R$60)*1000</f>
        <v>#VALUE!</v>
      </c>
      <c r="S51" s="103" t="e">
        <f>(A!O51/D!S$60)*1000</f>
        <v>#VALUE!</v>
      </c>
      <c r="T51" s="109" t="e">
        <f>(A!P51/D!T$60)*1000</f>
        <v>#VALUE!</v>
      </c>
      <c r="U51" s="103" t="e">
        <f>(A!Q51/D!U$60)*1000</f>
        <v>#VALUE!</v>
      </c>
      <c r="V51" s="109" t="e">
        <f>(A!R51/D!V$60)*1000</f>
        <v>#VALUE!</v>
      </c>
      <c r="W51" s="103" t="e">
        <f>(A!S51/D!W$60)*1000</f>
        <v>#VALUE!</v>
      </c>
      <c r="X51" s="109" t="e">
        <f>(A!T51/D!X$60)*1000</f>
        <v>#VALUE!</v>
      </c>
      <c r="Y51" s="103" t="e">
        <f>(A!U51/D!Y$60)*1000</f>
        <v>#VALUE!</v>
      </c>
      <c r="Z51" s="109" t="e">
        <f>(A!V51/D!Z$60)*1000</f>
        <v>#VALUE!</v>
      </c>
      <c r="AA51" s="103" t="e">
        <f>(A!W51/D!AA$60)*1000</f>
        <v>#VALUE!</v>
      </c>
      <c r="AB51" s="109" t="e">
        <f>(A!X51/D!AB$60)*1000</f>
        <v>#VALUE!</v>
      </c>
      <c r="AC51" s="104" t="e">
        <f>(A!Y51/D!AC$60)*1000</f>
        <v>#VALUE!</v>
      </c>
      <c r="AD51" s="104" t="e">
        <f>(A!Z51/D!AD$60)*1000</f>
        <v>#VALUE!</v>
      </c>
      <c r="AE51" s="104" t="e">
        <f>(A!AA51/D!AE$60)*1000</f>
        <v>#VALUE!</v>
      </c>
      <c r="AF51" s="104" t="e">
        <f>(A!AB51/D!AF$60)*1000</f>
        <v>#VALUE!</v>
      </c>
      <c r="AG51" s="104" t="e">
        <f>(A!AC51/D!AG$60)*1000</f>
        <v>#VALUE!</v>
      </c>
      <c r="AH51" s="104">
        <f>(A!AD51/D!AH$60)*1000</f>
        <v>5.6901800231150467E-3</v>
      </c>
    </row>
    <row r="52" spans="6:34" x14ac:dyDescent="0.25">
      <c r="F52" s="234" t="s">
        <v>21</v>
      </c>
      <c r="G52" s="235"/>
      <c r="H52" s="109" t="e">
        <f>(A!D52/D!H$60)*1000</f>
        <v>#VALUE!</v>
      </c>
      <c r="I52" s="103" t="e">
        <f>(A!E52/D!I$60)*1000</f>
        <v>#VALUE!</v>
      </c>
      <c r="J52" s="109" t="e">
        <f>(A!F52/D!J$60)*1000</f>
        <v>#VALUE!</v>
      </c>
      <c r="K52" s="103" t="e">
        <f>(A!G52/D!K$60)*1000</f>
        <v>#VALUE!</v>
      </c>
      <c r="L52" s="109" t="e">
        <f>(A!H52/D!L$60)*1000</f>
        <v>#VALUE!</v>
      </c>
      <c r="M52" s="103" t="e">
        <f>(A!I52/D!M$60)*1000</f>
        <v>#VALUE!</v>
      </c>
      <c r="N52" s="109" t="e">
        <f>(A!J51/D!N$60)*1000</f>
        <v>#VALUE!</v>
      </c>
      <c r="O52" s="103" t="e">
        <f>(A!K52/D!O$60)*1000</f>
        <v>#VALUE!</v>
      </c>
      <c r="P52" s="109">
        <f>(A!L52/D!P$60)*1000</f>
        <v>5.3958338456998117E-4</v>
      </c>
      <c r="Q52" s="103">
        <f>(A!M52/D!Q$60)*1000</f>
        <v>1.7790045182917942E-2</v>
      </c>
      <c r="R52" s="109">
        <f>(A!N52/D!R$60)*1000</f>
        <v>8.9405356114417352E-3</v>
      </c>
      <c r="S52" s="103">
        <f>(A!O52/D!S$60)*1000</f>
        <v>4.941522409295707E-3</v>
      </c>
      <c r="T52" s="109">
        <f>(A!P52/D!T$60)*1000</f>
        <v>2.9512717128859091E-2</v>
      </c>
      <c r="U52" s="103">
        <f>(A!Q52/D!U$60)*1000</f>
        <v>2.2284045068855199E-3</v>
      </c>
      <c r="V52" s="109">
        <f>(A!R52/D!V$60)*1000</f>
        <v>1.5123483684560525E-3</v>
      </c>
      <c r="W52" s="103" t="e">
        <f>(A!S52/D!W$60)*1000</f>
        <v>#VALUE!</v>
      </c>
      <c r="X52" s="109">
        <f>(A!T52/D!X$60)*1000</f>
        <v>4.7959733351289483E-3</v>
      </c>
      <c r="Y52" s="103">
        <f>(A!U52/D!Y$60)*1000</f>
        <v>1.294120261321719E-3</v>
      </c>
      <c r="Z52" s="109">
        <f>(A!V52/D!Z$60)*1000</f>
        <v>4.1031583580939798E-3</v>
      </c>
      <c r="AA52" s="103">
        <f>(A!W52/D!AA$60)*1000</f>
        <v>5.4741420660184012E-3</v>
      </c>
      <c r="AB52" s="109">
        <f>(A!X52/D!AB$60)*1000</f>
        <v>5.7712786630392532E-3</v>
      </c>
      <c r="AC52" s="104">
        <f>(A!Y52/D!AC$60)*1000</f>
        <v>3.9963271407217589E-3</v>
      </c>
      <c r="AD52" s="104">
        <f>(A!Z52/D!AD$60)*1000</f>
        <v>2.8147367089141487E-3</v>
      </c>
      <c r="AE52" s="104">
        <f>(A!AA52/D!AE$60)*1000</f>
        <v>1.5184218160719466E-3</v>
      </c>
      <c r="AF52" s="104">
        <f>(A!AB52/D!AF$60)*1000</f>
        <v>9.7109077658109964E-4</v>
      </c>
      <c r="AG52" s="104">
        <f>(A!AC52/D!AG$60)*1000</f>
        <v>2.7273485269594219E-3</v>
      </c>
      <c r="AH52" s="104">
        <f>(A!AD52/D!AH$60)*1000</f>
        <v>5.2004544653176362E-3</v>
      </c>
    </row>
    <row r="53" spans="6:34" x14ac:dyDescent="0.25">
      <c r="F53" s="230" t="s">
        <v>22</v>
      </c>
      <c r="G53" s="231"/>
      <c r="H53" s="109" t="e">
        <f>(A!D53/D!H$60)*1000</f>
        <v>#VALUE!</v>
      </c>
      <c r="I53" s="103" t="e">
        <f>(A!E53/D!I$60)*1000</f>
        <v>#VALUE!</v>
      </c>
      <c r="J53" s="109" t="e">
        <f>(A!F53/D!J$60)*1000</f>
        <v>#VALUE!</v>
      </c>
      <c r="K53" s="103" t="e">
        <f>(A!G53/D!K$60)*1000</f>
        <v>#VALUE!</v>
      </c>
      <c r="L53" s="109" t="e">
        <f>(A!H53/D!L$60)*1000</f>
        <v>#VALUE!</v>
      </c>
      <c r="M53" s="103" t="e">
        <f>(A!I53/D!M$60)*1000</f>
        <v>#VALUE!</v>
      </c>
      <c r="N53" s="109" t="e">
        <f>(A!J52/D!N$60)*1000</f>
        <v>#VALUE!</v>
      </c>
      <c r="O53" s="103" t="e">
        <f>(A!K53/D!O$60)*1000</f>
        <v>#VALUE!</v>
      </c>
      <c r="P53" s="109">
        <f>(A!L53/D!P$60)*1000</f>
        <v>3.3668625956075842E-5</v>
      </c>
      <c r="Q53" s="103">
        <f>(A!M53/D!Q$60)*1000</f>
        <v>8.6163338677549433E-4</v>
      </c>
      <c r="R53" s="109">
        <f>(A!N53/D!R$60)*1000</f>
        <v>2.648540986753696E-4</v>
      </c>
      <c r="S53" s="103" t="e">
        <f>(A!O53/D!S$60)*1000</f>
        <v>#VALUE!</v>
      </c>
      <c r="T53" s="109">
        <f>(A!P53/D!T$60)*1000</f>
        <v>3.9773553060315524E-4</v>
      </c>
      <c r="U53" s="103">
        <f>(A!Q53/D!U$60)*1000</f>
        <v>2.2750034775351235E-4</v>
      </c>
      <c r="V53" s="109" t="e">
        <f>(A!R53/D!V$60)*1000</f>
        <v>#VALUE!</v>
      </c>
      <c r="W53" s="103">
        <f>(A!S53/D!W$60)*1000</f>
        <v>6.9523204645465672E-5</v>
      </c>
      <c r="X53" s="109">
        <f>(A!T53/D!X$60)*1000</f>
        <v>1.856665095504231E-3</v>
      </c>
      <c r="Y53" s="103" t="e">
        <f>(A!U53/D!Y$60)*1000</f>
        <v>#VALUE!</v>
      </c>
      <c r="Z53" s="109">
        <f>(A!V53/D!Z$60)*1000</f>
        <v>5.2382524485528777E-6</v>
      </c>
      <c r="AA53" s="103">
        <f>(A!W53/D!AA$60)*1000</f>
        <v>3.3785156760999437E-3</v>
      </c>
      <c r="AB53" s="109">
        <f>(A!X53/D!AB$60)*1000</f>
        <v>6.9633372198471305E-5</v>
      </c>
      <c r="AC53" s="104">
        <f>(A!Y53/D!AC$60)*1000</f>
        <v>6.0140935297885981E-4</v>
      </c>
      <c r="AD53" s="104">
        <f>(A!Z53/D!AD$60)*1000</f>
        <v>1.3697884814104051E-3</v>
      </c>
      <c r="AE53" s="104">
        <f>(A!AA53/D!AE$60)*1000</f>
        <v>5.9919598822993079E-4</v>
      </c>
      <c r="AF53" s="104">
        <f>(A!AB53/D!AF$60)*1000</f>
        <v>4.5505708964288608E-4</v>
      </c>
      <c r="AG53" s="104">
        <f>(A!AC53/D!AG$60)*1000</f>
        <v>7.3254982927022942E-6</v>
      </c>
      <c r="AH53" s="104" t="e">
        <f>(A!AD53/D!AH$60)*1000</f>
        <v>#VALUE!</v>
      </c>
    </row>
    <row r="54" spans="6:34" x14ac:dyDescent="0.25">
      <c r="F54" s="234" t="s">
        <v>23</v>
      </c>
      <c r="G54" s="235"/>
      <c r="H54" s="109" t="e">
        <f>(A!D54/D!H$60)*1000</f>
        <v>#VALUE!</v>
      </c>
      <c r="I54" s="103" t="e">
        <f>(A!E54/D!I$60)*1000</f>
        <v>#VALUE!</v>
      </c>
      <c r="J54" s="109" t="e">
        <f>(A!F54/D!J$60)*1000</f>
        <v>#VALUE!</v>
      </c>
      <c r="K54" s="103" t="e">
        <f>(A!G54/D!K$60)*1000</f>
        <v>#VALUE!</v>
      </c>
      <c r="L54" s="109" t="e">
        <f>(A!H54/D!L$60)*1000</f>
        <v>#VALUE!</v>
      </c>
      <c r="M54" s="103" t="e">
        <f>(A!I54/D!M$60)*1000</f>
        <v>#VALUE!</v>
      </c>
      <c r="N54" s="109" t="e">
        <f>(A!J53/D!N$60)*1000</f>
        <v>#VALUE!</v>
      </c>
      <c r="O54" s="103" t="e">
        <f>(A!K54/D!O$60)*1000</f>
        <v>#VALUE!</v>
      </c>
      <c r="P54" s="109" t="e">
        <f>(A!L54/D!P$60)*1000</f>
        <v>#VALUE!</v>
      </c>
      <c r="Q54" s="103" t="e">
        <f>(A!M54/D!Q$60)*1000</f>
        <v>#VALUE!</v>
      </c>
      <c r="R54" s="109" t="e">
        <f>(A!N54/D!R$60)*1000</f>
        <v>#VALUE!</v>
      </c>
      <c r="S54" s="103">
        <f>(A!O54/D!S$60)*1000</f>
        <v>4.9326535451742941E-4</v>
      </c>
      <c r="T54" s="109" t="e">
        <f>(A!P54/D!T$60)*1000</f>
        <v>#VALUE!</v>
      </c>
      <c r="U54" s="103">
        <f>(A!Q54/D!U$60)*1000</f>
        <v>3.9701859322112485E-4</v>
      </c>
      <c r="V54" s="109" t="e">
        <f>(A!R54/D!V$60)*1000</f>
        <v>#VALUE!</v>
      </c>
      <c r="W54" s="103">
        <f>(A!S54/D!W$60)*1000</f>
        <v>3.9284580138819578E-4</v>
      </c>
      <c r="X54" s="109">
        <f>(A!T54/D!X$60)*1000</f>
        <v>1.6955087199515184E-4</v>
      </c>
      <c r="Y54" s="103">
        <f>(A!U54/D!Y$60)*1000</f>
        <v>2.6845695746855699E-3</v>
      </c>
      <c r="Z54" s="109">
        <f>(A!V54/D!Z$60)*1000</f>
        <v>7.6984703422471664E-4</v>
      </c>
      <c r="AA54" s="103">
        <f>(A!W54/D!AA$60)*1000</f>
        <v>3.1410630968473382E-3</v>
      </c>
      <c r="AB54" s="109">
        <f>(A!X54/D!AB$60)*1000</f>
        <v>7.2418707086410164E-4</v>
      </c>
      <c r="AC54" s="104">
        <f>(A!Y54/D!AC$60)*1000</f>
        <v>2.2229639120222078E-2</v>
      </c>
      <c r="AD54" s="104">
        <f>(A!Z54/D!AD$60)*1000</f>
        <v>9.3646850418608579E-3</v>
      </c>
      <c r="AE54" s="104">
        <f>(A!AA54/D!AE$60)*1000</f>
        <v>1.9125119151228813E-3</v>
      </c>
      <c r="AF54" s="104">
        <f>(A!AB54/D!AF$60)*1000</f>
        <v>2.2371447080735281E-3</v>
      </c>
      <c r="AG54" s="104">
        <f>(A!AC54/D!AG$60)*1000</f>
        <v>4.9233701262606211E-4</v>
      </c>
      <c r="AH54" s="104">
        <f>(A!AD54/D!AH$60)*1000</f>
        <v>3.9354345824599892E-4</v>
      </c>
    </row>
    <row r="55" spans="6:34" x14ac:dyDescent="0.25">
      <c r="F55" s="230" t="s">
        <v>24</v>
      </c>
      <c r="G55" s="231"/>
      <c r="H55" s="109">
        <f>(A!D55/D!H$60)*1000</f>
        <v>5.6006698512051827E-4</v>
      </c>
      <c r="I55" s="103">
        <f>(A!E55/D!I$60)*1000</f>
        <v>1.2952808017504524E-4</v>
      </c>
      <c r="J55" s="109" t="e">
        <f>(A!F55/D!J$60)*1000</f>
        <v>#VALUE!</v>
      </c>
      <c r="K55" s="103" t="e">
        <f>(A!G55/D!K$60)*1000</f>
        <v>#VALUE!</v>
      </c>
      <c r="L55" s="109" t="e">
        <f>(A!H55/D!L$60)*1000</f>
        <v>#VALUE!</v>
      </c>
      <c r="M55" s="103" t="e">
        <f>(A!I55/D!M$60)*1000</f>
        <v>#VALUE!</v>
      </c>
      <c r="N55" s="109" t="e">
        <f>(A!J54/D!N$60)*1000</f>
        <v>#VALUE!</v>
      </c>
      <c r="O55" s="103">
        <f>(A!K55/D!O$60)*1000</f>
        <v>1.5975196732742305E-4</v>
      </c>
      <c r="P55" s="109">
        <f>(A!L55/D!P$60)*1000</f>
        <v>1.4841248370674601E-3</v>
      </c>
      <c r="Q55" s="103">
        <f>(A!M55/D!Q$60)*1000</f>
        <v>1.635330126803673E-4</v>
      </c>
      <c r="R55" s="109" t="e">
        <f>(A!N55/D!R$60)*1000</f>
        <v>#VALUE!</v>
      </c>
      <c r="S55" s="103" t="e">
        <f>(A!O55/D!S$60)*1000</f>
        <v>#VALUE!</v>
      </c>
      <c r="T55" s="109">
        <f>(A!P55/D!T$60)*1000</f>
        <v>6.7512131086054528E-6</v>
      </c>
      <c r="U55" s="103" t="e">
        <f>(A!Q55/D!U$60)*1000</f>
        <v>#VALUE!</v>
      </c>
      <c r="V55" s="109" t="e">
        <f>(A!R55/D!V$60)*1000</f>
        <v>#VALUE!</v>
      </c>
      <c r="W55" s="103">
        <f>(A!S55/D!W$60)*1000</f>
        <v>7.6305403075806384E-5</v>
      </c>
      <c r="X55" s="109" t="e">
        <f>(A!T55/D!X$60)*1000</f>
        <v>#VALUE!</v>
      </c>
      <c r="Y55" s="103">
        <f>(A!U55/D!Y$60)*1000</f>
        <v>6.4290475978845386E-4</v>
      </c>
      <c r="Z55" s="109" t="e">
        <f>(A!V55/D!Z$60)*1000</f>
        <v>#VALUE!</v>
      </c>
      <c r="AA55" s="103">
        <f>(A!W55/D!AA$60)*1000</f>
        <v>1.9332403087254175E-4</v>
      </c>
      <c r="AB55" s="109">
        <f>(A!X55/D!AB$60)*1000</f>
        <v>3.7690547134775664E-4</v>
      </c>
      <c r="AC55" s="104">
        <f>(A!Y55/D!AC$60)*1000</f>
        <v>2.2759128763613066E-3</v>
      </c>
      <c r="AD55" s="104">
        <f>(A!Z55/D!AD$60)*1000</f>
        <v>4.7333347392395449E-4</v>
      </c>
      <c r="AE55" s="104">
        <f>(A!AA55/D!AE$60)*1000</f>
        <v>4.1043971983919765E-4</v>
      </c>
      <c r="AF55" s="104">
        <f>(A!AB55/D!AF$60)*1000</f>
        <v>1.2096121143412421E-4</v>
      </c>
      <c r="AG55" s="104">
        <f>(A!AC55/D!AG$60)*1000</f>
        <v>7.9125307710632893E-4</v>
      </c>
      <c r="AH55" s="104" t="e">
        <f>(A!AD55/D!AH$60)*1000</f>
        <v>#VALUE!</v>
      </c>
    </row>
    <row r="56" spans="6:34" ht="15.75" thickBot="1" x14ac:dyDescent="0.3">
      <c r="F56" s="232" t="s">
        <v>25</v>
      </c>
      <c r="G56" s="233"/>
      <c r="H56" s="110" t="e">
        <f>(A!D56/D!H$60)*1000</f>
        <v>#VALUE!</v>
      </c>
      <c r="I56" s="105" t="e">
        <f>(A!E56/D!I$60)*1000</f>
        <v>#VALUE!</v>
      </c>
      <c r="J56" s="110" t="e">
        <f>(A!F56/D!J$60)*1000</f>
        <v>#VALUE!</v>
      </c>
      <c r="K56" s="105" t="e">
        <f>(A!G56/D!K$60)*1000</f>
        <v>#VALUE!</v>
      </c>
      <c r="L56" s="110" t="e">
        <f>(A!H56/D!L$60)*1000</f>
        <v>#VALUE!</v>
      </c>
      <c r="M56" s="105" t="e">
        <f>(A!I56/D!M$60)*1000</f>
        <v>#VALUE!</v>
      </c>
      <c r="N56" s="110" t="e">
        <f>(A!J55/D!N$60)*1000</f>
        <v>#VALUE!</v>
      </c>
      <c r="O56" s="105" t="e">
        <f>(A!K56/D!O$60)*1000</f>
        <v>#VALUE!</v>
      </c>
      <c r="P56" s="110" t="e">
        <f>(A!L56/D!P$60)*1000</f>
        <v>#VALUE!</v>
      </c>
      <c r="Q56" s="105">
        <f>(A!M56/D!Q$60)*1000</f>
        <v>6.801729582665306E-5</v>
      </c>
      <c r="R56" s="110">
        <f>(A!N56/D!R$60)*1000</f>
        <v>2.2797081973507388E-5</v>
      </c>
      <c r="S56" s="105" t="e">
        <f>(A!O56/D!S$60)*1000</f>
        <v>#VALUE!</v>
      </c>
      <c r="T56" s="110">
        <f>(A!P56/D!T$60)*1000</f>
        <v>2.9091164818678359E-5</v>
      </c>
      <c r="U56" s="105" t="e">
        <f>(A!Q56/D!U$60)*1000</f>
        <v>#VALUE!</v>
      </c>
      <c r="V56" s="110" t="e">
        <f>(A!R56/D!V$60)*1000</f>
        <v>#VALUE!</v>
      </c>
      <c r="W56" s="105">
        <f>(A!S56/D!W$60)*1000</f>
        <v>2.2682937894116046E-8</v>
      </c>
      <c r="X56" s="110">
        <f>(A!T56/D!X$60)*1000</f>
        <v>1.5711624357506789E-4</v>
      </c>
      <c r="Y56" s="105">
        <f>(A!U56/D!Y$60)*1000</f>
        <v>1.1110617305897515E-4</v>
      </c>
      <c r="Z56" s="110" t="e">
        <f>(A!V56/D!Z$60)*1000</f>
        <v>#VALUE!</v>
      </c>
      <c r="AA56" s="105">
        <f>(A!W56/D!AA$60)*1000</f>
        <v>1.0901321240134305E-4</v>
      </c>
      <c r="AB56" s="110">
        <f>(A!X56/D!AB$60)*1000</f>
        <v>2.1591743317355442E-8</v>
      </c>
      <c r="AC56" s="106">
        <f>(A!Y56/D!AC$60)*1000</f>
        <v>1.0681187273115524E-4</v>
      </c>
      <c r="AD56" s="106">
        <f>(A!Z56/D!AD$60)*1000</f>
        <v>0</v>
      </c>
      <c r="AE56" s="106" t="e">
        <f>(A!AA56/D!AE$60)*1000</f>
        <v>#VALUE!</v>
      </c>
      <c r="AF56" s="106" t="e">
        <f>(A!AB56/D!AF$60)*1000</f>
        <v>#VALUE!</v>
      </c>
      <c r="AG56" s="106" t="e">
        <f>(A!AC56/D!AG$60)*1000</f>
        <v>#VALUE!</v>
      </c>
      <c r="AH56" s="106">
        <f>(A!AD56/D!AH$60)*1000</f>
        <v>1.9589022311896412E-8</v>
      </c>
    </row>
    <row r="57" spans="6:34" x14ac:dyDescent="0.25">
      <c r="F57" t="s">
        <v>52</v>
      </c>
    </row>
    <row r="58" spans="6:34" ht="19.5" thickBot="1" x14ac:dyDescent="0.3">
      <c r="G58" s="241" t="s">
        <v>63</v>
      </c>
      <c r="H58" s="241"/>
      <c r="I58" s="241"/>
      <c r="J58" s="241"/>
      <c r="K58" s="241"/>
      <c r="L58" s="241"/>
      <c r="M58" s="241"/>
      <c r="N58" s="241"/>
      <c r="O58" s="241"/>
      <c r="P58" s="241"/>
      <c r="Q58" s="241"/>
      <c r="R58" s="241"/>
      <c r="S58" s="241"/>
      <c r="T58" s="241"/>
      <c r="U58" s="241"/>
      <c r="V58" s="241"/>
      <c r="W58" s="241"/>
      <c r="X58" s="241"/>
      <c r="Y58" s="241"/>
      <c r="Z58" s="241"/>
      <c r="AA58" s="241"/>
      <c r="AB58" s="241"/>
      <c r="AC58" s="241"/>
    </row>
    <row r="59" spans="6:34" x14ac:dyDescent="0.25">
      <c r="G59" s="5" t="s">
        <v>38</v>
      </c>
      <c r="H59" s="11">
        <v>1995</v>
      </c>
      <c r="I59" s="7">
        <v>1996</v>
      </c>
      <c r="J59" s="11">
        <v>1997</v>
      </c>
      <c r="K59" s="7">
        <v>1998</v>
      </c>
      <c r="L59" s="11">
        <v>1999</v>
      </c>
      <c r="M59" s="7">
        <v>2000</v>
      </c>
      <c r="N59" s="11">
        <v>2001</v>
      </c>
      <c r="O59" s="7">
        <v>2002</v>
      </c>
      <c r="P59" s="11">
        <v>2003</v>
      </c>
      <c r="Q59" s="7">
        <v>2004</v>
      </c>
      <c r="R59" s="11">
        <v>2005</v>
      </c>
      <c r="S59" s="7">
        <v>2006</v>
      </c>
      <c r="T59" s="11">
        <v>2007</v>
      </c>
      <c r="U59" s="7">
        <v>2008</v>
      </c>
      <c r="V59" s="11">
        <v>2009</v>
      </c>
      <c r="W59" s="7">
        <v>2010</v>
      </c>
      <c r="X59" s="11">
        <v>2011</v>
      </c>
      <c r="Y59" s="7">
        <v>2012</v>
      </c>
      <c r="Z59" s="11">
        <v>2013</v>
      </c>
      <c r="AA59" s="7">
        <v>2014</v>
      </c>
      <c r="AB59" s="11">
        <v>2015</v>
      </c>
      <c r="AC59" s="8">
        <v>2016</v>
      </c>
      <c r="AD59" s="8">
        <v>2017</v>
      </c>
      <c r="AE59" s="8">
        <v>2018</v>
      </c>
      <c r="AF59" s="8">
        <v>2019</v>
      </c>
      <c r="AG59" s="8">
        <v>2020</v>
      </c>
      <c r="AH59" s="8">
        <v>2021</v>
      </c>
    </row>
    <row r="60" spans="6:34" x14ac:dyDescent="0.25">
      <c r="G60" s="176" t="s">
        <v>37</v>
      </c>
      <c r="H60" s="177">
        <v>36426000</v>
      </c>
      <c r="I60" s="177">
        <v>37019000</v>
      </c>
      <c r="J60" s="177">
        <v>37505000</v>
      </c>
      <c r="K60" s="177">
        <v>38088000</v>
      </c>
      <c r="L60" s="177">
        <v>38573000</v>
      </c>
      <c r="M60" s="177">
        <v>39152000</v>
      </c>
      <c r="N60" s="177">
        <v>39656000</v>
      </c>
      <c r="O60" s="177">
        <v>40156000</v>
      </c>
      <c r="P60" s="177">
        <v>40661000</v>
      </c>
      <c r="Q60" s="177">
        <v>41166000</v>
      </c>
      <c r="R60" s="177">
        <v>41672000</v>
      </c>
      <c r="S60" s="177">
        <v>42170000</v>
      </c>
      <c r="T60" s="177">
        <v>42659000</v>
      </c>
      <c r="U60" s="177">
        <v>43134000</v>
      </c>
      <c r="V60" s="177">
        <v>43609000</v>
      </c>
      <c r="W60" s="177">
        <v>44086000</v>
      </c>
      <c r="X60" s="177">
        <v>44553000</v>
      </c>
      <c r="Y60" s="177">
        <v>45002000</v>
      </c>
      <c r="Z60" s="177">
        <v>45435000</v>
      </c>
      <c r="AA60" s="177">
        <v>45866000</v>
      </c>
      <c r="AB60" s="177">
        <v>46314000</v>
      </c>
      <c r="AC60" s="177">
        <v>46830000</v>
      </c>
      <c r="AD60" s="177">
        <v>47419000</v>
      </c>
      <c r="AE60" s="177">
        <v>48258000</v>
      </c>
      <c r="AF60" s="177">
        <v>49396000</v>
      </c>
      <c r="AG60" s="177">
        <v>50372000</v>
      </c>
      <c r="AH60" s="177">
        <v>51049000</v>
      </c>
    </row>
    <row r="61" spans="6:34" x14ac:dyDescent="0.25">
      <c r="G61" s="178" t="s">
        <v>64</v>
      </c>
      <c r="H61" s="177">
        <v>28060000</v>
      </c>
      <c r="I61" s="177">
        <v>28566000</v>
      </c>
      <c r="J61" s="177">
        <v>29045000</v>
      </c>
      <c r="K61" s="180">
        <v>29507000</v>
      </c>
      <c r="L61" s="180">
        <v>29965000</v>
      </c>
      <c r="M61" s="179">
        <v>30506000</v>
      </c>
      <c r="N61" s="180">
        <v>30954000</v>
      </c>
      <c r="O61" s="180">
        <v>31414000</v>
      </c>
      <c r="P61" s="180">
        <v>31885000</v>
      </c>
      <c r="Q61" s="180">
        <v>32366000</v>
      </c>
      <c r="R61" s="180">
        <v>32855000</v>
      </c>
      <c r="S61" s="180">
        <v>33351000</v>
      </c>
      <c r="T61" s="180">
        <v>33858000</v>
      </c>
      <c r="U61" s="180">
        <v>34591000</v>
      </c>
      <c r="V61" s="180">
        <v>35268000</v>
      </c>
      <c r="W61" s="180">
        <v>35978000</v>
      </c>
      <c r="X61" s="180">
        <v>36717000</v>
      </c>
      <c r="Y61" s="180">
        <v>37495000</v>
      </c>
      <c r="Z61" s="180">
        <v>38297000</v>
      </c>
      <c r="AA61" s="180">
        <v>39114000</v>
      </c>
      <c r="AB61" s="180">
        <v>39963000</v>
      </c>
      <c r="AC61" s="180">
        <v>40836000</v>
      </c>
      <c r="AD61" s="180">
        <v>41721000</v>
      </c>
      <c r="AE61" s="180">
        <v>42578000</v>
      </c>
      <c r="AF61" s="180">
        <v>43424000</v>
      </c>
      <c r="AG61" s="180">
        <v>43451666</v>
      </c>
      <c r="AH61" s="180">
        <v>44177969</v>
      </c>
    </row>
    <row r="62" spans="6:34" x14ac:dyDescent="0.25">
      <c r="G62" t="s">
        <v>54</v>
      </c>
      <c r="K62" t="s">
        <v>53</v>
      </c>
      <c r="W62" s="1"/>
      <c r="X62" s="236"/>
      <c r="Y62" s="236"/>
      <c r="Z62" s="1"/>
      <c r="AA62" s="42"/>
    </row>
    <row r="63" spans="6:34" x14ac:dyDescent="0.25">
      <c r="W63" s="1"/>
      <c r="X63" s="112"/>
      <c r="Y63" s="112"/>
      <c r="Z63" s="1"/>
      <c r="AA63" s="42"/>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202" t="s">
        <v>26</v>
      </c>
      <c r="G66" s="222"/>
      <c r="H66" s="115">
        <f>+(B!E46/D!H$60)*1000</f>
        <v>7.7444682369735905E-4</v>
      </c>
      <c r="I66" s="116" t="e">
        <f>+(B!F46/D!I$60)*1000</f>
        <v>#VALUE!</v>
      </c>
      <c r="J66" s="115">
        <f>+(B!G46/D!J$60)*1000</f>
        <v>2.0210638581522464E-5</v>
      </c>
      <c r="K66" s="116">
        <f>+(B!H46/D!K$60)*1000</f>
        <v>5.0940453686200374E-3</v>
      </c>
      <c r="L66" s="115">
        <f>+(B!I46/D!L$60)*1000</f>
        <v>2.4436782205169419E-4</v>
      </c>
      <c r="M66" s="116">
        <f>+(B!J46/D!M$60)*1000</f>
        <v>8.4355843890478145E-4</v>
      </c>
      <c r="N66" s="115">
        <f>+(B!K46/D!N$60)*1000</f>
        <v>1.8642071817631632E-3</v>
      </c>
      <c r="O66" s="116">
        <f>+(B!L46/D!O$60)*1000</f>
        <v>1.0895756549457118E-3</v>
      </c>
      <c r="P66" s="115" t="e">
        <f>+(B!M46/D!P$60)*1000</f>
        <v>#VALUE!</v>
      </c>
      <c r="Q66" s="116">
        <f>+(B!N46/D!Q$60)*1000</f>
        <v>1.3052033231307391E-4</v>
      </c>
      <c r="R66" s="115">
        <f>+(B!O46/D!R$60)*1000</f>
        <v>2.9900172777884432E-5</v>
      </c>
      <c r="S66" s="116">
        <f>+(B!P46/D!S$60)*1000</f>
        <v>1.580507469765236E-4</v>
      </c>
      <c r="T66" s="115">
        <f>+(B!Q46/D!T$60)*1000</f>
        <v>8.3468435734546046E-3</v>
      </c>
      <c r="U66" s="116">
        <f>+(B!R46/D!U$60)*1000</f>
        <v>3.4086799276672697E-4</v>
      </c>
      <c r="V66" s="115">
        <f>+(B!S46/D!V$60)*1000</f>
        <v>6.1338255864615103E-4</v>
      </c>
      <c r="W66" s="116">
        <f>+(B!T46/D!W$60)*1000</f>
        <v>1.6965249739146215E-3</v>
      </c>
      <c r="X66" s="115">
        <f>+(B!U46/D!X$60)*1000</f>
        <v>5.518146926132921E-4</v>
      </c>
      <c r="Y66" s="116">
        <f>+(B!V46/D!Y$60)*1000</f>
        <v>0.57019076929914225</v>
      </c>
      <c r="Z66" s="115">
        <f>+(B!W46/D!Z$60)*1000</f>
        <v>1.0930780235501266E-3</v>
      </c>
      <c r="AA66" s="116">
        <f>+(B!X46/D!AA$60)*1000</f>
        <v>2.7549819038067411E-4</v>
      </c>
      <c r="AB66" s="115">
        <f>+(B!Y46/D!AB$60)*1000</f>
        <v>0.37230839486980183</v>
      </c>
      <c r="AC66" s="117">
        <f>+(B!Z46/D!AC$60)*1000</f>
        <v>2.7396967755712149E-5</v>
      </c>
      <c r="AD66" s="117">
        <f>+(B!AA46/D!AD$60)*1000</f>
        <v>4.984078112149139E-4</v>
      </c>
      <c r="AE66" s="117">
        <f>+(B!AB46/D!AE$60)*1000</f>
        <v>0.3595886070703303</v>
      </c>
      <c r="AF66" s="117" t="e">
        <f>+(B!AC46/D!AF$60)*1000</f>
        <v>#VALUE!</v>
      </c>
      <c r="AG66" s="117">
        <f>+(B!AD46/D!AG$60)*1000</f>
        <v>0.47153634955927898</v>
      </c>
      <c r="AH66" s="117">
        <f>+(B!AE46/D!AH$60)*1000</f>
        <v>3.5366040470920096E-2</v>
      </c>
    </row>
    <row r="67" spans="6:34" x14ac:dyDescent="0.25">
      <c r="F67" s="230" t="s">
        <v>16</v>
      </c>
      <c r="G67" s="231"/>
      <c r="H67" s="118" t="e">
        <f>+(B!E47/D!H$60)*1000</f>
        <v>#VALUE!</v>
      </c>
      <c r="I67" s="119" t="e">
        <f>+(B!F47/D!I$60)*1000</f>
        <v>#VALUE!</v>
      </c>
      <c r="J67" s="118" t="e">
        <f>+(B!G47/D!J$60)*1000</f>
        <v>#VALUE!</v>
      </c>
      <c r="K67" s="119">
        <f>+(B!H47/D!K$60)*1000</f>
        <v>3.7948172652804034E-3</v>
      </c>
      <c r="L67" s="118" t="e">
        <f>+(B!I47/D!L$60)*1000</f>
        <v>#VALUE!</v>
      </c>
      <c r="M67" s="119">
        <f>+(B!J47/D!M$60)*1000</f>
        <v>5.6855333060890892E-4</v>
      </c>
      <c r="N67" s="118">
        <f>+(B!K47/D!N$60)*1000</f>
        <v>9.109088158160177E-4</v>
      </c>
      <c r="O67" s="119" t="e">
        <f>+(B!L47/D!O$60)*1000</f>
        <v>#VALUE!</v>
      </c>
      <c r="P67" s="118" t="e">
        <f>+(B!M47/D!P$60)*1000</f>
        <v>#VALUE!</v>
      </c>
      <c r="Q67" s="119" t="e">
        <f>+(B!N47/D!Q$60)*1000</f>
        <v>#VALUE!</v>
      </c>
      <c r="R67" s="118" t="e">
        <f>+(B!O47/D!R$60)*1000</f>
        <v>#VALUE!</v>
      </c>
      <c r="S67" s="119" t="e">
        <f>+(B!P47/D!S$60)*1000</f>
        <v>#VALUE!</v>
      </c>
      <c r="T67" s="118" t="e">
        <f>+(B!Q47/D!T$60)*1000</f>
        <v>#VALUE!</v>
      </c>
      <c r="U67" s="119" t="e">
        <f>+(B!R47/D!U$60)*1000</f>
        <v>#VALUE!</v>
      </c>
      <c r="V67" s="118" t="e">
        <f>+(B!S47/D!V$60)*1000</f>
        <v>#VALUE!</v>
      </c>
      <c r="W67" s="119" t="e">
        <f>+(B!T47/D!W$60)*1000</f>
        <v>#VALUE!</v>
      </c>
      <c r="X67" s="118" t="e">
        <f>+(B!U47/D!X$60)*1000</f>
        <v>#VALUE!</v>
      </c>
      <c r="Y67" s="119" t="e">
        <f>+(B!V47/D!Y$60)*1000</f>
        <v>#VALUE!</v>
      </c>
      <c r="Z67" s="118" t="e">
        <f>+(B!W47/D!Z$60)*1000</f>
        <v>#VALUE!</v>
      </c>
      <c r="AA67" s="119" t="e">
        <f>+(B!X47/D!AA$60)*1000</f>
        <v>#VALUE!</v>
      </c>
      <c r="AB67" s="118" t="e">
        <f>+(B!Y47/D!AB$60)*1000</f>
        <v>#VALUE!</v>
      </c>
      <c r="AC67" s="120" t="e">
        <f>+(B!Z47/D!AC$60)*1000</f>
        <v>#VALUE!</v>
      </c>
      <c r="AD67" s="120" t="e">
        <f>+(B!AA47/D!AD$60)*1000</f>
        <v>#VALUE!</v>
      </c>
      <c r="AE67" s="120" t="e">
        <f>+(B!AB47/D!AE$60)*1000</f>
        <v>#VALUE!</v>
      </c>
      <c r="AF67" s="120" t="e">
        <f>+(B!AC47/D!AF$60)*1000</f>
        <v>#VALUE!</v>
      </c>
      <c r="AG67" s="120" t="e">
        <f>+(B!AD47/D!AG$60)*1000</f>
        <v>#VALUE!</v>
      </c>
      <c r="AH67" s="120">
        <f>+(B!AE47/D!AH$60)*1000</f>
        <v>2.861760269544947E-4</v>
      </c>
    </row>
    <row r="68" spans="6:34" x14ac:dyDescent="0.25">
      <c r="F68" s="234" t="s">
        <v>17</v>
      </c>
      <c r="G68" s="235"/>
      <c r="H68" s="12" t="e">
        <f>+(B!E48/D!H$60)*1000</f>
        <v>#VALUE!</v>
      </c>
      <c r="I68" s="9" t="e">
        <f>+(B!F48/D!I$60)*1000</f>
        <v>#VALUE!</v>
      </c>
      <c r="J68" s="12">
        <f>+(B!G48/D!J$60)*1000</f>
        <v>2.0210638581522464E-5</v>
      </c>
      <c r="K68" s="9">
        <f>+(B!H48/D!K$60)*1000</f>
        <v>3.7964713295526151E-5</v>
      </c>
      <c r="L68" s="12" t="e">
        <f>+(B!I48/D!L$60)*1000</f>
        <v>#VALUE!</v>
      </c>
      <c r="M68" s="9" t="e">
        <f>+(B!J48/D!M$60)*1000</f>
        <v>#VALUE!</v>
      </c>
      <c r="N68" s="12">
        <f>+(B!K48/D!N$60)*1000</f>
        <v>3.4471454508775474E-5</v>
      </c>
      <c r="O68" s="9" t="e">
        <f>+(B!L48/D!O$60)*1000</f>
        <v>#VALUE!</v>
      </c>
      <c r="P68" s="12" t="e">
        <f>+(B!M48/D!P$60)*1000</f>
        <v>#VALUE!</v>
      </c>
      <c r="Q68" s="9" t="e">
        <f>+(B!N48/D!Q$60)*1000</f>
        <v>#VALUE!</v>
      </c>
      <c r="R68" s="12" t="e">
        <f>+(B!O48/D!R$60)*1000</f>
        <v>#VALUE!</v>
      </c>
      <c r="S68" s="9" t="e">
        <f>+(B!P48/D!S$60)*1000</f>
        <v>#VALUE!</v>
      </c>
      <c r="T68" s="12" t="e">
        <f>+(B!Q48/D!T$60)*1000</f>
        <v>#VALUE!</v>
      </c>
      <c r="U68" s="9" t="e">
        <f>+(B!R48/D!U$60)*1000</f>
        <v>#VALUE!</v>
      </c>
      <c r="V68" s="12" t="e">
        <f>+(B!S48/D!V$60)*1000</f>
        <v>#VALUE!</v>
      </c>
      <c r="W68" s="9" t="e">
        <f>+(B!T48/D!W$60)*1000</f>
        <v>#VALUE!</v>
      </c>
      <c r="X68" s="12" t="e">
        <f>+(B!U48/D!X$60)*1000</f>
        <v>#VALUE!</v>
      </c>
      <c r="Y68" s="9" t="e">
        <f>+(B!V48/D!Y$60)*1000</f>
        <v>#VALUE!</v>
      </c>
      <c r="Z68" s="12" t="e">
        <f>+(B!W48/D!Z$60)*1000</f>
        <v>#VALUE!</v>
      </c>
      <c r="AA68" s="9" t="e">
        <f>+(B!X48/D!AA$60)*1000</f>
        <v>#VALUE!</v>
      </c>
      <c r="AB68" s="12" t="e">
        <f>+(B!Y48/D!AB$60)*1000</f>
        <v>#VALUE!</v>
      </c>
      <c r="AC68" s="10" t="e">
        <f>+(B!Z48/D!AC$60)*1000</f>
        <v>#VALUE!</v>
      </c>
      <c r="AD68" s="10" t="e">
        <f>+(B!AA48/D!AD$60)*1000</f>
        <v>#VALUE!</v>
      </c>
      <c r="AE68" s="10" t="e">
        <f>+(B!AB48/D!AE$60)*1000</f>
        <v>#VALUE!</v>
      </c>
      <c r="AF68" s="10" t="e">
        <f>+(B!AC48/D!AF$60)*1000</f>
        <v>#VALUE!</v>
      </c>
      <c r="AG68" s="10" t="e">
        <f>+(B!AD48/D!AG$60)*1000</f>
        <v>#VALUE!</v>
      </c>
      <c r="AH68" s="10" t="e">
        <f>+(B!AE48/D!AH$60)*1000</f>
        <v>#VALUE!</v>
      </c>
    </row>
    <row r="69" spans="6:34" x14ac:dyDescent="0.25">
      <c r="F69" s="230" t="s">
        <v>18</v>
      </c>
      <c r="G69" s="231"/>
      <c r="H69" s="12" t="e">
        <f>+(B!E49/D!H$60)*1000</f>
        <v>#VALUE!</v>
      </c>
      <c r="I69" s="9" t="e">
        <f>+(B!F49/D!I$60)*1000</f>
        <v>#VALUE!</v>
      </c>
      <c r="J69" s="12" t="e">
        <f>+(B!G49/D!J$60)*1000</f>
        <v>#VALUE!</v>
      </c>
      <c r="K69" s="9" t="e">
        <f>+(B!H49/D!K$60)*1000</f>
        <v>#VALUE!</v>
      </c>
      <c r="L69" s="12" t="e">
        <f>+(B!I49/D!L$60)*1000</f>
        <v>#VALUE!</v>
      </c>
      <c r="M69" s="9" t="e">
        <f>+(B!J49/D!M$60)*1000</f>
        <v>#VALUE!</v>
      </c>
      <c r="N69" s="12" t="e">
        <f>+(B!K49/D!N$60)*1000</f>
        <v>#VALUE!</v>
      </c>
      <c r="O69" s="9" t="e">
        <f>+(B!L49/D!O$60)*1000</f>
        <v>#VALUE!</v>
      </c>
      <c r="P69" s="12" t="e">
        <f>+(B!M49/D!P$60)*1000</f>
        <v>#VALUE!</v>
      </c>
      <c r="Q69" s="9" t="e">
        <f>+(B!N49/D!Q$60)*1000</f>
        <v>#VALUE!</v>
      </c>
      <c r="R69" s="12" t="e">
        <f>+(B!O49/D!R$60)*1000</f>
        <v>#VALUE!</v>
      </c>
      <c r="S69" s="9" t="e">
        <f>+(B!P49/D!S$60)*1000</f>
        <v>#VALUE!</v>
      </c>
      <c r="T69" s="12" t="e">
        <f>+(B!Q49/D!T$60)*1000</f>
        <v>#VALUE!</v>
      </c>
      <c r="U69" s="9" t="e">
        <f>+(B!R49/D!U$60)*1000</f>
        <v>#VALUE!</v>
      </c>
      <c r="V69" s="12" t="e">
        <f>+(B!S49/D!V$60)*1000</f>
        <v>#VALUE!</v>
      </c>
      <c r="W69" s="9">
        <f>+(B!T49/D!W$60)*1000</f>
        <v>1.696230095721998E-3</v>
      </c>
      <c r="X69" s="12" t="e">
        <f>+(B!U49/D!X$60)*1000</f>
        <v>#VALUE!</v>
      </c>
      <c r="Y69" s="9" t="e">
        <f>+(B!V49/D!Y$60)*1000</f>
        <v>#VALUE!</v>
      </c>
      <c r="Z69" s="12" t="e">
        <f>+(B!W49/D!Z$60)*1000</f>
        <v>#VALUE!</v>
      </c>
      <c r="AA69" s="9" t="e">
        <f>+(B!X49/D!AA$60)*1000</f>
        <v>#VALUE!</v>
      </c>
      <c r="AB69" s="12" t="e">
        <f>+(B!Y49/D!AB$60)*1000</f>
        <v>#VALUE!</v>
      </c>
      <c r="AC69" s="10" t="e">
        <f>+(B!Z49/D!AC$60)*1000</f>
        <v>#VALUE!</v>
      </c>
      <c r="AD69" s="10" t="e">
        <f>+(B!AA49/D!AD$60)*1000</f>
        <v>#VALUE!</v>
      </c>
      <c r="AE69" s="10" t="e">
        <f>+(B!AB49/D!AE$60)*1000</f>
        <v>#VALUE!</v>
      </c>
      <c r="AF69" s="10" t="e">
        <f>+(B!AC49/D!AF$60)*1000</f>
        <v>#VALUE!</v>
      </c>
      <c r="AG69" s="10" t="e">
        <f>+(B!AD49/D!AG$60)*1000</f>
        <v>#VALUE!</v>
      </c>
      <c r="AH69" s="10" t="e">
        <f>+(B!AE49/D!AH$60)*1000</f>
        <v>#VALUE!</v>
      </c>
    </row>
    <row r="70" spans="6:34" x14ac:dyDescent="0.25">
      <c r="F70" s="234" t="s">
        <v>19</v>
      </c>
      <c r="G70" s="235"/>
      <c r="H70" s="12" t="e">
        <f>+(B!E50/D!H$60)*1000</f>
        <v>#VALUE!</v>
      </c>
      <c r="I70" s="9" t="e">
        <f>+(B!F50/D!I$60)*1000</f>
        <v>#VALUE!</v>
      </c>
      <c r="J70" s="12" t="e">
        <f>+(B!G50/D!J$60)*1000</f>
        <v>#VALUE!</v>
      </c>
      <c r="K70" s="9" t="e">
        <f>+(B!H50/D!K$60)*1000</f>
        <v>#VALUE!</v>
      </c>
      <c r="L70" s="12" t="e">
        <f>+(B!I50/D!L$60)*1000</f>
        <v>#VALUE!</v>
      </c>
      <c r="M70" s="9" t="e">
        <f>+(B!J50/D!M$60)*1000</f>
        <v>#VALUE!</v>
      </c>
      <c r="N70" s="12" t="e">
        <f>+(B!K50/D!N$60)*1000</f>
        <v>#VALUE!</v>
      </c>
      <c r="O70" s="9" t="e">
        <f>+(B!L50/D!O$60)*1000</f>
        <v>#VALUE!</v>
      </c>
      <c r="P70" s="12" t="e">
        <f>+(B!M50/D!P$60)*1000</f>
        <v>#VALUE!</v>
      </c>
      <c r="Q70" s="9" t="e">
        <f>+(B!N50/D!Q$60)*1000</f>
        <v>#VALUE!</v>
      </c>
      <c r="R70" s="12" t="e">
        <f>+(B!O50/D!R$60)*1000</f>
        <v>#VALUE!</v>
      </c>
      <c r="S70" s="9" t="e">
        <f>+(B!P50/D!S$60)*1000</f>
        <v>#VALUE!</v>
      </c>
      <c r="T70" s="12" t="e">
        <f>+(B!Q50/D!T$60)*1000</f>
        <v>#VALUE!</v>
      </c>
      <c r="U70" s="9" t="e">
        <f>+(B!R50/D!U$60)*1000</f>
        <v>#VALUE!</v>
      </c>
      <c r="V70" s="12">
        <f>+(B!S50/D!V$60)*1000</f>
        <v>1.2543282349973629E-4</v>
      </c>
      <c r="W70" s="9" t="e">
        <f>+(B!T50/D!W$60)*1000</f>
        <v>#VALUE!</v>
      </c>
      <c r="X70" s="12" t="e">
        <f>+(B!U50/D!X$60)*1000</f>
        <v>#VALUE!</v>
      </c>
      <c r="Y70" s="9">
        <f>+(B!V50/D!Y$60)*1000</f>
        <v>0.5699510688413848</v>
      </c>
      <c r="Z70" s="12" t="e">
        <f>+(B!W50/D!Z$60)*1000</f>
        <v>#VALUE!</v>
      </c>
      <c r="AA70" s="9" t="e">
        <f>+(B!X50/D!AA$60)*1000</f>
        <v>#VALUE!</v>
      </c>
      <c r="AB70" s="12">
        <f>+(B!Y50/D!AB$60)*1000</f>
        <v>0.37228222567690117</v>
      </c>
      <c r="AC70" s="10" t="e">
        <f>+(B!Z50/D!AC$60)*1000</f>
        <v>#VALUE!</v>
      </c>
      <c r="AD70" s="10" t="e">
        <f>+(B!AA50/D!AD$60)*1000</f>
        <v>#VALUE!</v>
      </c>
      <c r="AE70" s="10" t="e">
        <f>+(B!AB50/D!AE$60)*1000</f>
        <v>#VALUE!</v>
      </c>
      <c r="AF70" s="10" t="e">
        <f>+(B!AC50/D!AF$60)*1000</f>
        <v>#VALUE!</v>
      </c>
      <c r="AG70" s="10" t="e">
        <f>+(B!AD50/D!AG$60)*1000</f>
        <v>#VALUE!</v>
      </c>
      <c r="AH70" s="10" t="e">
        <f>+(B!AE50/D!AH$60)*1000</f>
        <v>#VALUE!</v>
      </c>
    </row>
    <row r="71" spans="6:34" x14ac:dyDescent="0.25">
      <c r="F71" s="230" t="s">
        <v>20</v>
      </c>
      <c r="G71" s="231"/>
      <c r="H71" s="12">
        <f>+(B!E51/D!H$60)*1000</f>
        <v>0</v>
      </c>
      <c r="I71" s="9" t="e">
        <f>+(B!F51/D!I$60)*1000</f>
        <v>#VALUE!</v>
      </c>
      <c r="J71" s="12" t="e">
        <f>+(B!G51/D!J$60)*1000</f>
        <v>#VALUE!</v>
      </c>
      <c r="K71" s="9" t="e">
        <f>+(B!H51/D!K$60)*1000</f>
        <v>#VALUE!</v>
      </c>
      <c r="L71" s="12" t="e">
        <f>+(B!I51/D!L$60)*1000</f>
        <v>#VALUE!</v>
      </c>
      <c r="M71" s="9" t="e">
        <f>+(B!J51/D!M$60)*1000</f>
        <v>#VALUE!</v>
      </c>
      <c r="N71" s="12" t="e">
        <f>+(B!K51/D!N$60)*1000</f>
        <v>#VALUE!</v>
      </c>
      <c r="O71" s="9" t="e">
        <f>+(B!L51/D!O$60)*1000</f>
        <v>#VALUE!</v>
      </c>
      <c r="P71" s="12" t="e">
        <f>+(B!M51/D!P$60)*1000</f>
        <v>#VALUE!</v>
      </c>
      <c r="Q71" s="9" t="e">
        <f>+(B!N51/D!Q$60)*1000</f>
        <v>#VALUE!</v>
      </c>
      <c r="R71" s="12" t="e">
        <f>+(B!O51/D!R$60)*1000</f>
        <v>#VALUE!</v>
      </c>
      <c r="S71" s="9" t="e">
        <f>+(B!P51/D!S$60)*1000</f>
        <v>#VALUE!</v>
      </c>
      <c r="T71" s="12" t="e">
        <f>+(B!Q51/D!T$60)*1000</f>
        <v>#VALUE!</v>
      </c>
      <c r="U71" s="9" t="e">
        <f>+(B!R51/D!U$60)*1000</f>
        <v>#VALUE!</v>
      </c>
      <c r="V71" s="12" t="e">
        <f>+(B!S51/D!V$60)*1000</f>
        <v>#VALUE!</v>
      </c>
      <c r="W71" s="9" t="e">
        <f>+(B!T51/D!W$60)*1000</f>
        <v>#VALUE!</v>
      </c>
      <c r="X71" s="12" t="e">
        <f>+(B!U51/D!X$60)*1000</f>
        <v>#VALUE!</v>
      </c>
      <c r="Y71" s="9" t="e">
        <f>+(B!V51/D!Y$60)*1000</f>
        <v>#VALUE!</v>
      </c>
      <c r="Z71" s="12" t="e">
        <f>+(B!W51/D!Z$60)*1000</f>
        <v>#VALUE!</v>
      </c>
      <c r="AA71" s="9" t="e">
        <f>+(B!X51/D!AA$60)*1000</f>
        <v>#VALUE!</v>
      </c>
      <c r="AB71" s="12" t="e">
        <f>+(B!Y51/D!AB$60)*1000</f>
        <v>#VALUE!</v>
      </c>
      <c r="AC71" s="10" t="e">
        <f>+(B!Z51/D!AC$60)*1000</f>
        <v>#VALUE!</v>
      </c>
      <c r="AD71" s="10" t="e">
        <f>+(B!AA51/D!AD$60)*1000</f>
        <v>#VALUE!</v>
      </c>
      <c r="AE71" s="10" t="e">
        <f>+(B!AB51/D!AE$60)*1000</f>
        <v>#VALUE!</v>
      </c>
      <c r="AF71" s="10" t="e">
        <f>+(B!AC51/D!AF$60)*1000</f>
        <v>#VALUE!</v>
      </c>
      <c r="AG71" s="10" t="e">
        <f>+(B!AD51/D!AG$60)*1000</f>
        <v>#VALUE!</v>
      </c>
      <c r="AH71" s="10" t="e">
        <f>+(B!AE51/D!AH$60)*1000</f>
        <v>#VALUE!</v>
      </c>
    </row>
    <row r="72" spans="6:34" x14ac:dyDescent="0.25">
      <c r="F72" s="234" t="s">
        <v>21</v>
      </c>
      <c r="G72" s="235"/>
      <c r="H72" s="12">
        <f>+(B!E52/D!H$60)*1000</f>
        <v>7.7444682369735905E-4</v>
      </c>
      <c r="I72" s="9" t="e">
        <f>+(B!F52/D!I$60)*1000</f>
        <v>#VALUE!</v>
      </c>
      <c r="J72" s="12" t="e">
        <f>+(B!G52/D!J$60)*1000</f>
        <v>#VALUE!</v>
      </c>
      <c r="K72" s="9">
        <f>+(B!H52/D!K$60)*1000</f>
        <v>1.2612633900441084E-3</v>
      </c>
      <c r="L72" s="12">
        <f>+(B!I52/D!L$60)*1000</f>
        <v>2.4436782205169419E-4</v>
      </c>
      <c r="M72" s="9">
        <f>+(B!J52/D!M$60)*1000</f>
        <v>9.9075398447078048E-5</v>
      </c>
      <c r="N72" s="12">
        <f>+(B!K52/D!N$60)*1000</f>
        <v>2.9266693564656041E-4</v>
      </c>
      <c r="O72" s="9">
        <f>+(B!L52/D!O$60)*1000</f>
        <v>2.3197031576850283E-4</v>
      </c>
      <c r="P72" s="12" t="e">
        <f>+(B!M52/D!P$60)*1000</f>
        <v>#VALUE!</v>
      </c>
      <c r="Q72" s="9" t="e">
        <f>+(B!N52/D!Q$60)*1000</f>
        <v>#VALUE!</v>
      </c>
      <c r="R72" s="12" t="e">
        <f>+(B!O52/D!R$60)*1000</f>
        <v>#VALUE!</v>
      </c>
      <c r="S72" s="9" t="e">
        <f>+(B!P52/D!S$60)*1000</f>
        <v>#VALUE!</v>
      </c>
      <c r="T72" s="12">
        <f>+(B!Q52/D!T$60)*1000</f>
        <v>8.3427178321104564E-3</v>
      </c>
      <c r="U72" s="9" t="e">
        <f>+(B!R52/D!U$60)*1000</f>
        <v>#VALUE!</v>
      </c>
      <c r="V72" s="12" t="e">
        <f>+(B!S52/D!V$60)*1000</f>
        <v>#VALUE!</v>
      </c>
      <c r="W72" s="9" t="e">
        <f>+(B!T52/D!W$60)*1000</f>
        <v>#VALUE!</v>
      </c>
      <c r="X72" s="12" t="e">
        <f>+(B!U52/D!X$60)*1000</f>
        <v>#VALUE!</v>
      </c>
      <c r="Y72" s="9" t="e">
        <f>+(B!V52/D!Y$60)*1000</f>
        <v>#VALUE!</v>
      </c>
      <c r="Z72" s="12" t="e">
        <f>+(B!W52/D!Z$60)*1000</f>
        <v>#VALUE!</v>
      </c>
      <c r="AA72" s="9" t="e">
        <f>+(B!X52/D!AA$60)*1000</f>
        <v>#VALUE!</v>
      </c>
      <c r="AB72" s="12" t="e">
        <f>+(B!Y52/D!AB$60)*1000</f>
        <v>#VALUE!</v>
      </c>
      <c r="AC72" s="10">
        <f>+(B!Z52/D!AC$60)*1000</f>
        <v>2.5240230621396538E-5</v>
      </c>
      <c r="AD72" s="10" t="e">
        <f>+(B!AA52/D!AD$60)*1000</f>
        <v>#VALUE!</v>
      </c>
      <c r="AE72" s="10">
        <f>+(B!AB52/D!AE$60)*1000</f>
        <v>0.35810400348128812</v>
      </c>
      <c r="AF72" s="10">
        <f>+(B!AC52/D!AF$60)*1000</f>
        <v>0.3773068871973439</v>
      </c>
      <c r="AG72" s="10">
        <f>+(B!AD52/D!AG$60)*1000</f>
        <v>0.4705792900817915</v>
      </c>
      <c r="AH72" s="10">
        <f>+(B!AE52/D!AH$60)*1000</f>
        <v>3.4359615271601793E-2</v>
      </c>
    </row>
    <row r="73" spans="6:34" x14ac:dyDescent="0.25">
      <c r="F73" s="230" t="s">
        <v>22</v>
      </c>
      <c r="G73" s="231"/>
      <c r="H73" s="12" t="e">
        <f>+(B!E53/D!H$60)*1000</f>
        <v>#VALUE!</v>
      </c>
      <c r="I73" s="9" t="e">
        <f>+(B!F53/D!I$60)*1000</f>
        <v>#VALUE!</v>
      </c>
      <c r="J73" s="12" t="e">
        <f>+(B!G53/D!J$60)*1000</f>
        <v>#VALUE!</v>
      </c>
      <c r="K73" s="9" t="e">
        <f>+(B!H53/D!K$60)*1000</f>
        <v>#VALUE!</v>
      </c>
      <c r="L73" s="12" t="e">
        <f>+(B!I53/D!L$60)*1000</f>
        <v>#VALUE!</v>
      </c>
      <c r="M73" s="9">
        <f>+(B!J53/D!M$60)*1000</f>
        <v>1.7592970984879445E-4</v>
      </c>
      <c r="N73" s="12" t="e">
        <f>+(B!K53/D!N$60)*1000</f>
        <v>#VALUE!</v>
      </c>
      <c r="O73" s="9">
        <f>+(B!L53/D!O$60)*1000</f>
        <v>8.57605339177209E-4</v>
      </c>
      <c r="P73" s="12" t="e">
        <f>+(B!M53/D!P$60)*1000</f>
        <v>#VALUE!</v>
      </c>
      <c r="Q73" s="9" t="e">
        <f>+(B!N53/D!Q$60)*1000</f>
        <v>#VALUE!</v>
      </c>
      <c r="R73" s="12" t="e">
        <f>+(B!O53/D!R$60)*1000</f>
        <v>#VALUE!</v>
      </c>
      <c r="S73" s="9">
        <f>+(B!P53/D!S$60)*1000</f>
        <v>4.0834716623191841E-5</v>
      </c>
      <c r="T73" s="12" t="e">
        <f>+(B!Q53/D!T$60)*1000</f>
        <v>#VALUE!</v>
      </c>
      <c r="U73" s="9" t="e">
        <f>+(B!R53/D!U$60)*1000</f>
        <v>#VALUE!</v>
      </c>
      <c r="V73" s="12">
        <f>+(B!S53/D!V$60)*1000</f>
        <v>3.7652778096264539E-4</v>
      </c>
      <c r="W73" s="9" t="e">
        <f>+(B!T53/D!W$60)*1000</f>
        <v>#VALUE!</v>
      </c>
      <c r="X73" s="12">
        <f>+(B!U53/D!X$60)*1000</f>
        <v>4.2607680739793053E-4</v>
      </c>
      <c r="Y73" s="9" t="e">
        <f>+(B!V53/D!Y$60)*1000</f>
        <v>#VALUE!</v>
      </c>
      <c r="Z73" s="12">
        <f>+(B!W53/D!Z$60)*1000</f>
        <v>6.1811378892923964E-4</v>
      </c>
      <c r="AA73" s="9" t="e">
        <f>+(B!X53/D!AA$60)*1000</f>
        <v>#VALUE!</v>
      </c>
      <c r="AB73" s="12">
        <f>+(B!Y53/D!AB$60)*1000</f>
        <v>1.9821220365332297E-5</v>
      </c>
      <c r="AC73" s="10" t="e">
        <f>+(B!Z53/D!AC$60)*1000</f>
        <v>#VALUE!</v>
      </c>
      <c r="AD73" s="10">
        <f>+(B!AA53/D!AD$60)*1000</f>
        <v>4.984078112149139E-4</v>
      </c>
      <c r="AE73" s="10">
        <f>+(B!AB53/D!AE$60)*1000</f>
        <v>1.4846243109950682E-3</v>
      </c>
      <c r="AF73" s="10">
        <f>+(B!AC53/D!AF$60)*1000</f>
        <v>1.81036926066888E-3</v>
      </c>
      <c r="AG73" s="10">
        <f>+(B!AD53/D!AG$60)*1000</f>
        <v>9.5705947748749303E-4</v>
      </c>
      <c r="AH73" s="10" t="e">
        <f>+(B!AE53/D!AH$60)*1000</f>
        <v>#VALUE!</v>
      </c>
    </row>
    <row r="74" spans="6:34" x14ac:dyDescent="0.25">
      <c r="F74" s="234" t="s">
        <v>23</v>
      </c>
      <c r="G74" s="235"/>
      <c r="H74" s="12" t="e">
        <f>+(B!E54/D!H$60)*1000</f>
        <v>#VALUE!</v>
      </c>
      <c r="I74" s="9" t="e">
        <f>+(B!F54/D!I$60)*1000</f>
        <v>#VALUE!</v>
      </c>
      <c r="J74" s="12" t="e">
        <f>+(B!G54/D!J$60)*1000</f>
        <v>#VALUE!</v>
      </c>
      <c r="K74" s="9" t="e">
        <f>+(B!H54/D!K$60)*1000</f>
        <v>#VALUE!</v>
      </c>
      <c r="L74" s="12" t="e">
        <f>+(B!I54/D!L$60)*1000</f>
        <v>#VALUE!</v>
      </c>
      <c r="M74" s="9" t="e">
        <f>+(B!J54/D!M$60)*1000</f>
        <v>#VALUE!</v>
      </c>
      <c r="N74" s="12" t="e">
        <f>+(B!K54/D!N$60)*1000</f>
        <v>#VALUE!</v>
      </c>
      <c r="O74" s="9" t="e">
        <f>+(B!L54/D!O$60)*1000</f>
        <v>#VALUE!</v>
      </c>
      <c r="P74" s="12" t="e">
        <f>+(B!M54/D!P$60)*1000</f>
        <v>#VALUE!</v>
      </c>
      <c r="Q74" s="9">
        <f>+(B!N54/D!Q$60)*1000</f>
        <v>1.3052033231307391E-4</v>
      </c>
      <c r="R74" s="12">
        <f>+(B!O54/D!R$60)*1000</f>
        <v>2.9900172777884432E-5</v>
      </c>
      <c r="S74" s="9" t="e">
        <f>+(B!P54/D!S$60)*1000</f>
        <v>#VALUE!</v>
      </c>
      <c r="T74" s="12" t="e">
        <f>+(B!Q54/D!T$60)*1000</f>
        <v>#VALUE!</v>
      </c>
      <c r="U74" s="9">
        <f>+(B!R54/D!U$60)*1000</f>
        <v>3.4086799276672697E-4</v>
      </c>
      <c r="V74" s="12" t="e">
        <f>+(B!S54/D!V$60)*1000</f>
        <v>#VALUE!</v>
      </c>
      <c r="W74" s="9" t="e">
        <f>+(B!T54/D!W$60)*1000</f>
        <v>#VALUE!</v>
      </c>
      <c r="X74" s="12">
        <f>+(B!U54/D!X$60)*1000</f>
        <v>1.2252822481089936E-4</v>
      </c>
      <c r="Y74" s="9" t="e">
        <f>+(B!V54/D!Y$60)*1000</f>
        <v>#VALUE!</v>
      </c>
      <c r="Z74" s="12">
        <f>+(B!W54/D!Z$60)*1000</f>
        <v>9.155937052932762E-5</v>
      </c>
      <c r="AA74" s="9" t="e">
        <f>+(B!X54/D!AA$60)*1000</f>
        <v>#VALUE!</v>
      </c>
      <c r="AB74" s="12" t="e">
        <f>+(B!Y54/D!AB$60)*1000</f>
        <v>#VALUE!</v>
      </c>
      <c r="AC74" s="10" t="e">
        <f>+(B!Z54/D!AC$60)*1000</f>
        <v>#VALUE!</v>
      </c>
      <c r="AD74" s="10" t="e">
        <f>+(B!AA54/D!AD$60)*1000</f>
        <v>#VALUE!</v>
      </c>
      <c r="AE74" s="10" t="e">
        <f>+(B!AB54/D!AE$60)*1000</f>
        <v>#VALUE!</v>
      </c>
      <c r="AF74" s="10" t="e">
        <f>+(B!AC54/D!AF$60)*1000</f>
        <v>#VALUE!</v>
      </c>
      <c r="AG74" s="10" t="e">
        <f>+(B!AD54/D!AG$60)*1000</f>
        <v>#VALUE!</v>
      </c>
      <c r="AH74" s="10">
        <f>+(B!AE54/D!AH$60)*1000</f>
        <v>6.4447883406139195E-6</v>
      </c>
    </row>
    <row r="75" spans="6:34" x14ac:dyDescent="0.25">
      <c r="F75" s="230" t="s">
        <v>24</v>
      </c>
      <c r="G75" s="231"/>
      <c r="H75" s="12" t="e">
        <f>+(B!E55/D!H$60)*1000</f>
        <v>#VALUE!</v>
      </c>
      <c r="I75" s="9" t="e">
        <f>+(B!F55/D!I$60)*1000</f>
        <v>#VALUE!</v>
      </c>
      <c r="J75" s="12" t="e">
        <f>+(B!G55/D!J$60)*1000</f>
        <v>#VALUE!</v>
      </c>
      <c r="K75" s="9" t="e">
        <f>+(B!H55/D!K$60)*1000</f>
        <v>#VALUE!</v>
      </c>
      <c r="L75" s="12" t="e">
        <f>+(B!I55/D!L$60)*1000</f>
        <v>#VALUE!</v>
      </c>
      <c r="M75" s="9" t="e">
        <f>+(B!J55/D!M$60)*1000</f>
        <v>#VALUE!</v>
      </c>
      <c r="N75" s="12">
        <f>+(B!K55/D!N$60)*1000</f>
        <v>6.261599757918096E-4</v>
      </c>
      <c r="O75" s="9" t="e">
        <f>+(B!L55/D!O$60)*1000</f>
        <v>#VALUE!</v>
      </c>
      <c r="P75" s="12" t="e">
        <f>+(B!M55/D!P$60)*1000</f>
        <v>#VALUE!</v>
      </c>
      <c r="Q75" s="9" t="e">
        <f>+(B!N55/D!Q$60)*1000</f>
        <v>#VALUE!</v>
      </c>
      <c r="R75" s="12" t="e">
        <f>+(B!O55/D!R$60)*1000</f>
        <v>#VALUE!</v>
      </c>
      <c r="S75" s="9" t="e">
        <f>+(B!P55/D!S$60)*1000</f>
        <v>#VALUE!</v>
      </c>
      <c r="T75" s="12">
        <f>+(B!Q55/D!T$60)*1000</f>
        <v>4.1257413441477761E-6</v>
      </c>
      <c r="U75" s="9" t="e">
        <f>+(B!R55/D!U$60)*1000</f>
        <v>#VALUE!</v>
      </c>
      <c r="V75" s="12">
        <f>+(B!S55/D!V$60)*1000</f>
        <v>1.1142195418376941E-4</v>
      </c>
      <c r="W75" s="9">
        <f>+(B!T55/D!W$60)*1000</f>
        <v>2.9487819262350859E-7</v>
      </c>
      <c r="X75" s="12">
        <f>+(B!U55/D!X$60)*1000</f>
        <v>3.2096604044621008E-6</v>
      </c>
      <c r="Y75" s="9" t="e">
        <f>+(B!V55/D!Y$60)*1000</f>
        <v>#VALUE!</v>
      </c>
      <c r="Z75" s="12" t="e">
        <f>+(B!W55/D!Z$60)*1000</f>
        <v>#VALUE!</v>
      </c>
      <c r="AA75" s="9">
        <f>+(B!X55/D!AA$60)*1000</f>
        <v>2.7549819038067411E-4</v>
      </c>
      <c r="AB75" s="12">
        <f>+(B!Y55/D!AB$60)*1000</f>
        <v>6.3479725353025001E-6</v>
      </c>
      <c r="AC75" s="10">
        <f>+(B!Z55/D!AC$60)*1000</f>
        <v>2.1567371343156098E-6</v>
      </c>
      <c r="AD75" s="10" t="e">
        <f>+(B!AA55/D!AD$60)*1000</f>
        <v>#VALUE!</v>
      </c>
      <c r="AE75" s="10" t="e">
        <f>+(B!AB55/D!AE$60)*1000</f>
        <v>#VALUE!</v>
      </c>
      <c r="AF75" s="10" t="e">
        <f>+(B!AC55/D!AF$60)*1000</f>
        <v>#VALUE!</v>
      </c>
      <c r="AG75" s="10" t="e">
        <f>+(B!AD55/D!AG$60)*1000</f>
        <v>#VALUE!</v>
      </c>
      <c r="AH75" s="10">
        <f>+(B!AE55/D!AH$60)*1000</f>
        <v>1.7714352876647927E-4</v>
      </c>
    </row>
    <row r="76" spans="6:34" ht="15.75" thickBot="1" x14ac:dyDescent="0.3">
      <c r="F76" s="232" t="s">
        <v>25</v>
      </c>
      <c r="G76" s="233"/>
      <c r="H76" s="121" t="e">
        <f>+(B!E56/D!H$60)*1000</f>
        <v>#VALUE!</v>
      </c>
      <c r="I76" s="122" t="e">
        <f>+(B!F56/D!I$60)*1000</f>
        <v>#VALUE!</v>
      </c>
      <c r="J76" s="121" t="e">
        <f>+(B!G56/D!J$60)*1000</f>
        <v>#VALUE!</v>
      </c>
      <c r="K76" s="122" t="e">
        <f>+(B!H56/D!K$60)*1000</f>
        <v>#VALUE!</v>
      </c>
      <c r="L76" s="121" t="e">
        <f>+(B!I56/D!L$60)*1000</f>
        <v>#VALUE!</v>
      </c>
      <c r="M76" s="122" t="e">
        <f>+(B!J56/D!M$60)*1000</f>
        <v>#VALUE!</v>
      </c>
      <c r="N76" s="121" t="e">
        <f>+(B!K56/D!N$60)*1000</f>
        <v>#VALUE!</v>
      </c>
      <c r="O76" s="122" t="e">
        <f>+(B!L56/D!O$60)*1000</f>
        <v>#VALUE!</v>
      </c>
      <c r="P76" s="121" t="e">
        <f>+(B!M56/D!P$60)*1000</f>
        <v>#VALUE!</v>
      </c>
      <c r="Q76" s="122" t="e">
        <f>+(B!N56/D!Q$60)*1000</f>
        <v>#VALUE!</v>
      </c>
      <c r="R76" s="121" t="e">
        <f>+(B!O56/D!R$60)*1000</f>
        <v>#VALUE!</v>
      </c>
      <c r="S76" s="122">
        <f>+(B!P56/D!S$60)*1000</f>
        <v>1.1721603035333174E-4</v>
      </c>
      <c r="T76" s="121" t="e">
        <f>+(B!Q56/D!T$60)*1000</f>
        <v>#VALUE!</v>
      </c>
      <c r="U76" s="122" t="e">
        <f>+(B!R56/D!U$60)*1000</f>
        <v>#VALUE!</v>
      </c>
      <c r="V76" s="121">
        <f>+(B!S56/D!V$60)*1000</f>
        <v>2.2931046343644662E-8</v>
      </c>
      <c r="W76" s="122" t="e">
        <f>+(B!T56/D!W$60)*1000</f>
        <v>#VALUE!</v>
      </c>
      <c r="X76" s="121" t="e">
        <f>+(B!U56/D!X$60)*1000</f>
        <v>#VALUE!</v>
      </c>
      <c r="Y76" s="122">
        <f>+(B!V56/D!Y$60)*1000</f>
        <v>2.3970045775743303E-4</v>
      </c>
      <c r="Z76" s="121">
        <f>+(B!W56/D!Z$60)*1000</f>
        <v>3.8340486409155943E-4</v>
      </c>
      <c r="AA76" s="122" t="e">
        <f>+(B!X56/D!AA$60)*1000</f>
        <v>#VALUE!</v>
      </c>
      <c r="AB76" s="121" t="e">
        <f>+(B!Y56/D!AB$60)*1000</f>
        <v>#VALUE!</v>
      </c>
      <c r="AC76" s="123" t="e">
        <f>+(B!Z56/D!AC$60)*1000</f>
        <v>#VALUE!</v>
      </c>
      <c r="AD76" s="123" t="e">
        <f>+(B!AA56/D!AD$60)*1000</f>
        <v>#VALUE!</v>
      </c>
      <c r="AE76" s="123" t="e">
        <f>+(B!AB56/D!AE$60)*1000</f>
        <v>#VALUE!</v>
      </c>
      <c r="AF76" s="123" t="e">
        <f>+(B!AC56/D!AF$60)*1000</f>
        <v>#VALUE!</v>
      </c>
      <c r="AG76" s="123" t="e">
        <f>+(B!AD56/D!AG$60)*1000</f>
        <v>#VALUE!</v>
      </c>
      <c r="AH76" s="123">
        <f>+(B!AE56/D!AH$60)*1000</f>
        <v>5.3668044427902599E-4</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38" t="s">
        <v>26</v>
      </c>
      <c r="G80" s="239"/>
      <c r="H80" s="134">
        <f>+('C'!D46/D!H$60)*1000</f>
        <v>0.15312384011420416</v>
      </c>
      <c r="I80" s="134" t="e">
        <f>+('C'!E46/D!I$60)*1000</f>
        <v>#VALUE!</v>
      </c>
      <c r="J80" s="134" t="e">
        <f>+('C'!F46/D!J$60)*1000</f>
        <v>#VALUE!</v>
      </c>
      <c r="K80" s="134" t="e">
        <f>+('C'!G46/D!K$60)*1000</f>
        <v>#VALUE!</v>
      </c>
      <c r="L80" s="134">
        <f>+('C'!H46/D!L$60)*1000</f>
        <v>7.5197003085059499E-2</v>
      </c>
      <c r="M80" s="134" t="e">
        <f>+('C'!I46/D!M$60)*1000</f>
        <v>#VALUE!</v>
      </c>
      <c r="N80" s="134">
        <f>+('C'!J46/D!N$60)*1000</f>
        <v>2.899215755497277E-2</v>
      </c>
      <c r="O80" s="134">
        <f>+('C'!K46/D!O$60)*1000</f>
        <v>6.3602450443271241E-3</v>
      </c>
      <c r="P80" s="134" t="e">
        <f>+('C'!L46/D!P$60)*1000</f>
        <v>#VALUE!</v>
      </c>
      <c r="Q80" s="134">
        <f>+('C'!M46/D!Q$60)*1000</f>
        <v>7.936843511635816E-2</v>
      </c>
      <c r="R80" s="134">
        <f>+('C'!N46/D!R$60)*1000</f>
        <v>2.8410371472451523E-2</v>
      </c>
      <c r="S80" s="134">
        <f>+('C'!O46/D!S$60)*1000</f>
        <v>2.8953426606592367E-2</v>
      </c>
      <c r="T80" s="134">
        <f>+('C'!P46/D!T$60)*1000</f>
        <v>2.2664080264422515E-2</v>
      </c>
      <c r="U80" s="134">
        <f>+('C'!Q46/D!U$60)*1000</f>
        <v>2.51205545509343E-3</v>
      </c>
      <c r="V80" s="134">
        <f>+('C'!R46/D!V$60)*1000</f>
        <v>3.2176156298011878E-3</v>
      </c>
      <c r="W80" s="134">
        <f>+('C'!S46/D!W$60)*1000</f>
        <v>1.5667241301093319E-2</v>
      </c>
      <c r="X80" s="134">
        <f>+('C'!T46/D!X$60)*1000</f>
        <v>2.5465423203824656E-2</v>
      </c>
      <c r="Y80" s="134">
        <f>+('C'!U46/D!Y$60)*1000</f>
        <v>-0.52238578285409532</v>
      </c>
      <c r="Z80" s="134">
        <f>+('C'!V46/D!Z$60)*1000</f>
        <v>3.8781159898756468E-2</v>
      </c>
      <c r="AA80" s="134">
        <f>+('C'!W46/D!AA$60)*1000</f>
        <v>0.24346230323115162</v>
      </c>
      <c r="AB80" s="134">
        <f>+('C'!X46/D!AB$60)*1000</f>
        <v>-0.22359649350088528</v>
      </c>
      <c r="AC80" s="134">
        <f>+('C'!Y46/D!AC$60)*1000</f>
        <v>3.4946508648302371E-2</v>
      </c>
      <c r="AD80" s="134">
        <f>+('C'!Z46/D!AD$60)*1000</f>
        <v>1.7594192201438243E-2</v>
      </c>
      <c r="AE80" s="134">
        <f>+('C'!AA46/D!AE$60)*1000</f>
        <v>-0.3519517592937958</v>
      </c>
      <c r="AF80" s="134" t="e">
        <f>+('C'!AB46/D!AF$60)*1000</f>
        <v>#VALUE!</v>
      </c>
      <c r="AG80" s="134">
        <f>+('C'!AC46/D!AG$60)*1000</f>
        <v>-0.39852275073453503</v>
      </c>
      <c r="AH80" s="134">
        <f>+('C'!AD46/D!AH$60)*1000</f>
        <v>-1.2296538619757491E-2</v>
      </c>
    </row>
    <row r="81" spans="6:34" x14ac:dyDescent="0.25">
      <c r="F81" s="230" t="s">
        <v>16</v>
      </c>
      <c r="G81" s="231"/>
      <c r="H81" s="113" t="e">
        <f>+('C'!D47/D!H$60)*1000</f>
        <v>#VALUE!</v>
      </c>
      <c r="I81" s="113" t="e">
        <f>+('C'!E47/D!I$60)*1000</f>
        <v>#VALUE!</v>
      </c>
      <c r="J81" s="113" t="e">
        <f>+('C'!F47/D!J$60)*1000</f>
        <v>#VALUE!</v>
      </c>
      <c r="K81" s="113" t="e">
        <f>+('C'!G47/D!K$60)*1000</f>
        <v>#VALUE!</v>
      </c>
      <c r="L81" s="113" t="e">
        <f>+('C'!H47/D!L$60)*1000</f>
        <v>#VALUE!</v>
      </c>
      <c r="M81" s="113" t="e">
        <f>+('C'!I47/D!M$60)*1000</f>
        <v>#VALUE!</v>
      </c>
      <c r="N81" s="113">
        <f>+('C'!J47/D!N$60)*1000</f>
        <v>-1.2179745814000327E-5</v>
      </c>
      <c r="O81" s="113" t="e">
        <f>+('C'!K47/D!O$60)*1000</f>
        <v>#VALUE!</v>
      </c>
      <c r="P81" s="113" t="e">
        <f>+('C'!L47/D!P$60)*1000</f>
        <v>#VALUE!</v>
      </c>
      <c r="Q81" s="113" t="e">
        <f>+('C'!M47/D!Q$60)*1000</f>
        <v>#VALUE!</v>
      </c>
      <c r="R81" s="113" t="e">
        <f>+('C'!N47/D!R$60)*1000</f>
        <v>#VALUE!</v>
      </c>
      <c r="S81" s="113" t="e">
        <f>+('C'!O47/D!S$60)*1000</f>
        <v>#VALUE!</v>
      </c>
      <c r="T81" s="113" t="e">
        <f>+('C'!P47/D!T$60)*1000</f>
        <v>#VALUE!</v>
      </c>
      <c r="U81" s="113" t="e">
        <f>+('C'!Q47/D!U$60)*1000</f>
        <v>#VALUE!</v>
      </c>
      <c r="V81" s="113" t="e">
        <f>+('C'!R47/D!V$60)*1000</f>
        <v>#VALUE!</v>
      </c>
      <c r="W81" s="113" t="e">
        <f>+('C'!S47/D!W$60)*1000</f>
        <v>#VALUE!</v>
      </c>
      <c r="X81" s="113" t="e">
        <f>+('C'!T47/D!X$60)*1000</f>
        <v>#VALUE!</v>
      </c>
      <c r="Y81" s="113" t="e">
        <f>+('C'!U47/D!Y$60)*1000</f>
        <v>#VALUE!</v>
      </c>
      <c r="Z81" s="113" t="e">
        <f>+('C'!V47/D!Z$60)*1000</f>
        <v>#VALUE!</v>
      </c>
      <c r="AA81" s="113" t="e">
        <f>+('C'!W47/D!AA$60)*1000</f>
        <v>#VALUE!</v>
      </c>
      <c r="AB81" s="113" t="e">
        <f>+('C'!X47/D!AB$60)*1000</f>
        <v>#VALUE!</v>
      </c>
      <c r="AC81" s="113" t="e">
        <f>+('C'!Y47/D!AC$60)*1000</f>
        <v>#VALUE!</v>
      </c>
      <c r="AD81" s="113" t="e">
        <f>+('C'!Z47/D!AD$60)*1000</f>
        <v>#VALUE!</v>
      </c>
      <c r="AE81" s="113" t="e">
        <f>+('C'!AA47/D!AE$60)*1000</f>
        <v>#VALUE!</v>
      </c>
      <c r="AF81" s="113" t="e">
        <f>+('C'!AB47/D!AF$60)*1000</f>
        <v>#VALUE!</v>
      </c>
      <c r="AG81" s="113" t="e">
        <f>+('C'!AC47/D!AG$60)*1000</f>
        <v>#VALUE!</v>
      </c>
      <c r="AH81" s="113">
        <f>+('C'!AD47/D!AH$60)*1000</f>
        <v>1.1499108699484808E-2</v>
      </c>
    </row>
    <row r="82" spans="6:34" x14ac:dyDescent="0.25">
      <c r="F82" s="234" t="s">
        <v>17</v>
      </c>
      <c r="G82" s="235"/>
      <c r="H82" s="20" t="e">
        <f>+('C'!D48/D!H$60)*1000</f>
        <v>#VALUE!</v>
      </c>
      <c r="I82" s="20" t="e">
        <f>+('C'!E48/D!I$60)*1000</f>
        <v>#VALUE!</v>
      </c>
      <c r="J82" s="20" t="e">
        <f>+('C'!F48/D!J$60)*1000</f>
        <v>#VALUE!</v>
      </c>
      <c r="K82" s="20" t="e">
        <f>+('C'!G48/D!K$60)*1000</f>
        <v>#VALUE!</v>
      </c>
      <c r="L82" s="20" t="e">
        <f>+('C'!H48/D!L$60)*1000</f>
        <v>#VALUE!</v>
      </c>
      <c r="M82" s="20" t="e">
        <f>+('C'!I48/D!M$60)*1000</f>
        <v>#VALUE!</v>
      </c>
      <c r="N82" s="20">
        <f>+('C'!J48/D!N$60)*1000</f>
        <v>8.6425761549324188E-4</v>
      </c>
      <c r="O82" s="20" t="e">
        <f>+('C'!K48/D!O$60)*1000</f>
        <v>#VALUE!</v>
      </c>
      <c r="P82" s="20" t="e">
        <f>+('C'!L48/D!P$60)*1000</f>
        <v>#VALUE!</v>
      </c>
      <c r="Q82" s="20" t="e">
        <f>+('C'!M48/D!Q$60)*1000</f>
        <v>#VALUE!</v>
      </c>
      <c r="R82" s="20" t="e">
        <f>+('C'!N48/D!R$60)*1000</f>
        <v>#VALUE!</v>
      </c>
      <c r="S82" s="20" t="e">
        <f>+('C'!O48/D!S$60)*1000</f>
        <v>#VALUE!</v>
      </c>
      <c r="T82" s="20" t="e">
        <f>+('C'!P48/D!T$60)*1000</f>
        <v>#VALUE!</v>
      </c>
      <c r="U82" s="20" t="e">
        <f>+('C'!Q48/D!U$60)*1000</f>
        <v>#VALUE!</v>
      </c>
      <c r="V82" s="20" t="e">
        <f>+('C'!R48/D!V$60)*1000</f>
        <v>#VALUE!</v>
      </c>
      <c r="W82" s="20" t="e">
        <f>+('C'!S48/D!W$60)*1000</f>
        <v>#VALUE!</v>
      </c>
      <c r="X82" s="20" t="e">
        <f>+('C'!T48/D!X$60)*1000</f>
        <v>#VALUE!</v>
      </c>
      <c r="Y82" s="20" t="e">
        <f>+('C'!U48/D!Y$60)*1000</f>
        <v>#VALUE!</v>
      </c>
      <c r="Z82" s="20" t="e">
        <f>+('C'!V48/D!Z$60)*1000</f>
        <v>#VALUE!</v>
      </c>
      <c r="AA82" s="20" t="e">
        <f>+('C'!W48/D!AA$60)*1000</f>
        <v>#VALUE!</v>
      </c>
      <c r="AB82" s="20" t="e">
        <f>+('C'!X48/D!AB$60)*1000</f>
        <v>#VALUE!</v>
      </c>
      <c r="AC82" s="20" t="e">
        <f>+('C'!Y48/D!AC$60)*1000</f>
        <v>#VALUE!</v>
      </c>
      <c r="AD82" s="20" t="e">
        <f>+('C'!Z48/D!AD$60)*1000</f>
        <v>#VALUE!</v>
      </c>
      <c r="AE82" s="20" t="e">
        <f>+('C'!AA48/D!AE$60)*1000</f>
        <v>#VALUE!</v>
      </c>
      <c r="AF82" s="20" t="e">
        <f>+('C'!AB48/D!AF$60)*1000</f>
        <v>#VALUE!</v>
      </c>
      <c r="AG82" s="20" t="e">
        <f>+('C'!AC48/D!AG$60)*1000</f>
        <v>#VALUE!</v>
      </c>
      <c r="AH82" s="20" t="e">
        <f>+('C'!AD48/D!AH$60)*1000</f>
        <v>#VALUE!</v>
      </c>
    </row>
    <row r="83" spans="6:34" x14ac:dyDescent="0.25">
      <c r="F83" s="230" t="s">
        <v>18</v>
      </c>
      <c r="G83" s="231"/>
      <c r="H83" s="20" t="e">
        <f>+('C'!D49/D!H$60)*1000</f>
        <v>#VALUE!</v>
      </c>
      <c r="I83" s="20" t="e">
        <f>+('C'!E49/D!I$60)*1000</f>
        <v>#VALUE!</v>
      </c>
      <c r="J83" s="20" t="e">
        <f>+('C'!F49/D!J$60)*1000</f>
        <v>#VALUE!</v>
      </c>
      <c r="K83" s="20" t="e">
        <f>+('C'!G49/D!K$60)*1000</f>
        <v>#VALUE!</v>
      </c>
      <c r="L83" s="20" t="e">
        <f>+('C'!H49/D!L$60)*1000</f>
        <v>#VALUE!</v>
      </c>
      <c r="M83" s="20" t="e">
        <f>+('C'!I49/D!M$60)*1000</f>
        <v>#VALUE!</v>
      </c>
      <c r="N83" s="20" t="e">
        <f>+('C'!J49/D!N$60)*1000</f>
        <v>#VALUE!</v>
      </c>
      <c r="O83" s="20" t="e">
        <f>+('C'!K49/D!O$60)*1000</f>
        <v>#VALUE!</v>
      </c>
      <c r="P83" s="20" t="e">
        <f>+('C'!L49/D!P$60)*1000</f>
        <v>#VALUE!</v>
      </c>
      <c r="Q83" s="20" t="e">
        <f>+('C'!M49/D!Q$60)*1000</f>
        <v>#VALUE!</v>
      </c>
      <c r="R83" s="20" t="e">
        <f>+('C'!N49/D!R$60)*1000</f>
        <v>#VALUE!</v>
      </c>
      <c r="S83" s="20" t="e">
        <f>+('C'!O49/D!S$60)*1000</f>
        <v>#VALUE!</v>
      </c>
      <c r="T83" s="20" t="e">
        <f>+('C'!P49/D!T$60)*1000</f>
        <v>#VALUE!</v>
      </c>
      <c r="U83" s="20" t="e">
        <f>+('C'!Q49/D!U$60)*1000</f>
        <v>#VALUE!</v>
      </c>
      <c r="V83" s="20" t="e">
        <f>+('C'!R49/D!V$60)*1000</f>
        <v>#VALUE!</v>
      </c>
      <c r="W83" s="20" t="e">
        <f>+('C'!S49/D!W$60)*1000</f>
        <v>#VALUE!</v>
      </c>
      <c r="X83" s="20" t="e">
        <f>+('C'!T49/D!X$60)*1000</f>
        <v>#VALUE!</v>
      </c>
      <c r="Y83" s="20" t="e">
        <f>+('C'!U49/D!Y$60)*1000</f>
        <v>#VALUE!</v>
      </c>
      <c r="Z83" s="20" t="e">
        <f>+('C'!V49/D!Z$60)*1000</f>
        <v>#VALUE!</v>
      </c>
      <c r="AA83" s="20" t="e">
        <f>+('C'!W49/D!AA$60)*1000</f>
        <v>#VALUE!</v>
      </c>
      <c r="AB83" s="20" t="e">
        <f>+('C'!X49/D!AB$60)*1000</f>
        <v>#VALUE!</v>
      </c>
      <c r="AC83" s="20" t="e">
        <f>+('C'!Y49/D!AC$60)*1000</f>
        <v>#VALUE!</v>
      </c>
      <c r="AD83" s="20" t="e">
        <f>+('C'!Z49/D!AD$60)*1000</f>
        <v>#VALUE!</v>
      </c>
      <c r="AE83" s="20" t="e">
        <f>+('C'!AA49/D!AE$60)*1000</f>
        <v>#VALUE!</v>
      </c>
      <c r="AF83" s="20" t="e">
        <f>+('C'!AB49/D!AF$60)*1000</f>
        <v>#VALUE!</v>
      </c>
      <c r="AG83" s="20" t="e">
        <f>+('C'!AC49/D!AG$60)*1000</f>
        <v>#VALUE!</v>
      </c>
      <c r="AH83" s="20" t="e">
        <f>+('C'!AD49/D!AH$60)*1000</f>
        <v>#VALUE!</v>
      </c>
    </row>
    <row r="84" spans="6:34" x14ac:dyDescent="0.25">
      <c r="F84" s="234" t="s">
        <v>19</v>
      </c>
      <c r="G84" s="235"/>
      <c r="H84" s="20" t="e">
        <f>+('C'!D50/D!H$60)*1000</f>
        <v>#VALUE!</v>
      </c>
      <c r="I84" s="20" t="e">
        <f>+('C'!E50/D!I$60)*1000</f>
        <v>#VALUE!</v>
      </c>
      <c r="J84" s="20" t="e">
        <f>+('C'!F50/D!J$60)*1000</f>
        <v>#VALUE!</v>
      </c>
      <c r="K84" s="20" t="e">
        <f>+('C'!G50/D!K$60)*1000</f>
        <v>#VALUE!</v>
      </c>
      <c r="L84" s="20" t="e">
        <f>+('C'!H50/D!L$60)*1000</f>
        <v>#VALUE!</v>
      </c>
      <c r="M84" s="20" t="e">
        <f>+('C'!I50/D!M$60)*1000</f>
        <v>#VALUE!</v>
      </c>
      <c r="N84" s="20" t="e">
        <f>+('C'!J50/D!N$60)*1000</f>
        <v>#VALUE!</v>
      </c>
      <c r="O84" s="20" t="e">
        <f>+('C'!K50/D!O$60)*1000</f>
        <v>#VALUE!</v>
      </c>
      <c r="P84" s="20" t="e">
        <f>+('C'!L50/D!P$60)*1000</f>
        <v>#VALUE!</v>
      </c>
      <c r="Q84" s="20" t="e">
        <f>+('C'!M50/D!Q$60)*1000</f>
        <v>#VALUE!</v>
      </c>
      <c r="R84" s="20" t="e">
        <f>+('C'!N50/D!R$60)*1000</f>
        <v>#VALUE!</v>
      </c>
      <c r="S84" s="20" t="e">
        <f>+('C'!O50/D!S$60)*1000</f>
        <v>#VALUE!</v>
      </c>
      <c r="T84" s="20" t="e">
        <f>+('C'!P50/D!T$60)*1000</f>
        <v>#VALUE!</v>
      </c>
      <c r="U84" s="20" t="e">
        <f>+('C'!Q50/D!U$60)*1000</f>
        <v>#VALUE!</v>
      </c>
      <c r="V84" s="20" t="e">
        <f>+('C'!R50/D!V$60)*1000</f>
        <v>#VALUE!</v>
      </c>
      <c r="W84" s="20" t="e">
        <f>+('C'!S50/D!W$60)*1000</f>
        <v>#VALUE!</v>
      </c>
      <c r="X84" s="20" t="e">
        <f>+('C'!T50/D!X$60)*1000</f>
        <v>#VALUE!</v>
      </c>
      <c r="Y84" s="20" t="e">
        <f>+('C'!U50/D!Y$60)*1000</f>
        <v>#VALUE!</v>
      </c>
      <c r="Z84" s="20" t="e">
        <f>+('C'!V50/D!Z$60)*1000</f>
        <v>#VALUE!</v>
      </c>
      <c r="AA84" s="20" t="e">
        <f>+('C'!W50/D!AA$60)*1000</f>
        <v>#VALUE!</v>
      </c>
      <c r="AB84" s="20" t="e">
        <f>+('C'!X50/D!AB$60)*1000</f>
        <v>#VALUE!</v>
      </c>
      <c r="AC84" s="20" t="e">
        <f>+('C'!Y50/D!AC$60)*1000</f>
        <v>#VALUE!</v>
      </c>
      <c r="AD84" s="20" t="e">
        <f>+('C'!Z50/D!AD$60)*1000</f>
        <v>#VALUE!</v>
      </c>
      <c r="AE84" s="20" t="e">
        <f>+('C'!AA50/D!AE$60)*1000</f>
        <v>#VALUE!</v>
      </c>
      <c r="AF84" s="20" t="e">
        <f>+('C'!AB50/D!AF$60)*1000</f>
        <v>#VALUE!</v>
      </c>
      <c r="AG84" s="20" t="e">
        <f>+('C'!AC50/D!AG$60)*1000</f>
        <v>#VALUE!</v>
      </c>
      <c r="AH84" s="20" t="e">
        <f>+('C'!AD50/D!AH$60)*1000</f>
        <v>#VALUE!</v>
      </c>
    </row>
    <row r="85" spans="6:34" x14ac:dyDescent="0.25">
      <c r="F85" s="230" t="s">
        <v>20</v>
      </c>
      <c r="G85" s="231"/>
      <c r="H85" s="20" t="e">
        <f>+('C'!D51/D!H$60)*1000</f>
        <v>#VALUE!</v>
      </c>
      <c r="I85" s="20" t="e">
        <f>+('C'!E51/D!I$60)*1000</f>
        <v>#VALUE!</v>
      </c>
      <c r="J85" s="20" t="e">
        <f>+('C'!F51/D!J$60)*1000</f>
        <v>#VALUE!</v>
      </c>
      <c r="K85" s="20" t="e">
        <f>+('C'!G51/D!K$60)*1000</f>
        <v>#VALUE!</v>
      </c>
      <c r="L85" s="20" t="e">
        <f>+('C'!H51/D!L$60)*1000</f>
        <v>#VALUE!</v>
      </c>
      <c r="M85" s="20" t="e">
        <f>+('C'!I51/D!M$60)*1000</f>
        <v>#VALUE!</v>
      </c>
      <c r="N85" s="20" t="e">
        <f>+('C'!J51/D!N$60)*1000</f>
        <v>#VALUE!</v>
      </c>
      <c r="O85" s="20" t="e">
        <f>+('C'!K51/D!O$60)*1000</f>
        <v>#VALUE!</v>
      </c>
      <c r="P85" s="20" t="e">
        <f>+('C'!L51/D!P$60)*1000</f>
        <v>#VALUE!</v>
      </c>
      <c r="Q85" s="20" t="e">
        <f>+('C'!M51/D!Q$60)*1000</f>
        <v>#VALUE!</v>
      </c>
      <c r="R85" s="20" t="e">
        <f>+('C'!N51/D!R$60)*1000</f>
        <v>#VALUE!</v>
      </c>
      <c r="S85" s="20" t="e">
        <f>+('C'!O51/D!S$60)*1000</f>
        <v>#VALUE!</v>
      </c>
      <c r="T85" s="20" t="e">
        <f>+('C'!P51/D!T$60)*1000</f>
        <v>#VALUE!</v>
      </c>
      <c r="U85" s="20" t="e">
        <f>+('C'!Q51/D!U$60)*1000</f>
        <v>#VALUE!</v>
      </c>
      <c r="V85" s="20" t="e">
        <f>+('C'!R51/D!V$60)*1000</f>
        <v>#VALUE!</v>
      </c>
      <c r="W85" s="20" t="e">
        <f>+('C'!S51/D!W$60)*1000</f>
        <v>#VALUE!</v>
      </c>
      <c r="X85" s="20" t="e">
        <f>+('C'!T51/D!X$60)*1000</f>
        <v>#VALUE!</v>
      </c>
      <c r="Y85" s="20" t="e">
        <f>+('C'!U51/D!Y$60)*1000</f>
        <v>#VALUE!</v>
      </c>
      <c r="Z85" s="20" t="e">
        <f>+('C'!V51/D!Z$60)*1000</f>
        <v>#VALUE!</v>
      </c>
      <c r="AA85" s="20" t="e">
        <f>+('C'!W51/D!AA$60)*1000</f>
        <v>#VALUE!</v>
      </c>
      <c r="AB85" s="20" t="e">
        <f>+('C'!X51/D!AB$60)*1000</f>
        <v>#VALUE!</v>
      </c>
      <c r="AC85" s="20" t="e">
        <f>+('C'!Y51/D!AC$60)*1000</f>
        <v>#VALUE!</v>
      </c>
      <c r="AD85" s="20" t="e">
        <f>+('C'!Z51/D!AD$60)*1000</f>
        <v>#VALUE!</v>
      </c>
      <c r="AE85" s="20" t="e">
        <f>+('C'!AA51/D!AE$60)*1000</f>
        <v>#VALUE!</v>
      </c>
      <c r="AF85" s="20" t="e">
        <f>+('C'!AB51/D!AF$60)*1000</f>
        <v>#VALUE!</v>
      </c>
      <c r="AG85" s="20" t="e">
        <f>+('C'!AC51/D!AG$60)*1000</f>
        <v>#VALUE!</v>
      </c>
      <c r="AH85" s="20" t="e">
        <f>+('C'!AD51/D!AH$60)*1000</f>
        <v>#VALUE!</v>
      </c>
    </row>
    <row r="86" spans="6:34" x14ac:dyDescent="0.25">
      <c r="F86" s="234" t="s">
        <v>21</v>
      </c>
      <c r="G86" s="235"/>
      <c r="H86" s="20" t="e">
        <f>+('C'!D52/D!H$60)*1000</f>
        <v>#VALUE!</v>
      </c>
      <c r="I86" s="20" t="e">
        <f>+('C'!E52/D!I$60)*1000</f>
        <v>#VALUE!</v>
      </c>
      <c r="J86" s="20" t="e">
        <f>+('C'!F52/D!J$60)*1000</f>
        <v>#VALUE!</v>
      </c>
      <c r="K86" s="20" t="e">
        <f>+('C'!G52/D!K$60)*1000</f>
        <v>#VALUE!</v>
      </c>
      <c r="L86" s="20" t="e">
        <f>+('C'!H52/D!L$60)*1000</f>
        <v>#VALUE!</v>
      </c>
      <c r="M86" s="20" t="e">
        <f>+('C'!I52/D!M$60)*1000</f>
        <v>#VALUE!</v>
      </c>
      <c r="N86" s="20" t="e">
        <f>+('C'!J52/D!N$60)*1000</f>
        <v>#VALUE!</v>
      </c>
      <c r="O86" s="20" t="e">
        <f>+('C'!K52/D!O$60)*1000</f>
        <v>#VALUE!</v>
      </c>
      <c r="P86" s="20" t="e">
        <f>+('C'!L52/D!P$60)*1000</f>
        <v>#VALUE!</v>
      </c>
      <c r="Q86" s="20" t="e">
        <f>+('C'!M52/D!Q$60)*1000</f>
        <v>#VALUE!</v>
      </c>
      <c r="R86" s="20" t="e">
        <f>+('C'!N52/D!R$60)*1000</f>
        <v>#VALUE!</v>
      </c>
      <c r="S86" s="20" t="e">
        <f>+('C'!O52/D!S$60)*1000</f>
        <v>#VALUE!</v>
      </c>
      <c r="T86" s="20">
        <f>+('C'!P52/D!T$60)*1000</f>
        <v>2.1169999296748631E-2</v>
      </c>
      <c r="U86" s="20" t="e">
        <f>+('C'!Q52/D!U$60)*1000</f>
        <v>#VALUE!</v>
      </c>
      <c r="V86" s="20" t="e">
        <f>+('C'!R52/D!V$60)*1000</f>
        <v>#VALUE!</v>
      </c>
      <c r="W86" s="20" t="e">
        <f>+('C'!S52/D!W$60)*1000</f>
        <v>#VALUE!</v>
      </c>
      <c r="X86" s="20" t="e">
        <f>+('C'!T52/D!X$60)*1000</f>
        <v>#VALUE!</v>
      </c>
      <c r="Y86" s="20" t="e">
        <f>+('C'!U52/D!Y$60)*1000</f>
        <v>#VALUE!</v>
      </c>
      <c r="Z86" s="20" t="e">
        <f>+('C'!V52/D!Z$60)*1000</f>
        <v>#VALUE!</v>
      </c>
      <c r="AA86" s="20" t="e">
        <f>+('C'!W52/D!AA$60)*1000</f>
        <v>#VALUE!</v>
      </c>
      <c r="AB86" s="20" t="e">
        <f>+('C'!X52/D!AB$60)*1000</f>
        <v>#VALUE!</v>
      </c>
      <c r="AC86" s="20">
        <f>+('C'!Y52/D!AC$60)*1000</f>
        <v>3.9710869101003635E-3</v>
      </c>
      <c r="AD86" s="20" t="e">
        <f>+('C'!Z52/D!AD$60)*1000</f>
        <v>#VALUE!</v>
      </c>
      <c r="AE86" s="20">
        <f>+('C'!AA52/D!AE$60)*1000</f>
        <v>-0.35658558166521614</v>
      </c>
      <c r="AF86" s="20">
        <f>+('C'!AB52/D!AF$60)*1000</f>
        <v>-0.37633579642076281</v>
      </c>
      <c r="AG86" s="20">
        <f>+('C'!AC52/D!AG$60)*1000</f>
        <v>-0.46785194155483201</v>
      </c>
      <c r="AH86" s="20">
        <f>+('C'!AD52/D!AH$60)*1000</f>
        <v>-2.9159160806284154E-2</v>
      </c>
    </row>
    <row r="87" spans="6:34" x14ac:dyDescent="0.25">
      <c r="F87" s="230" t="s">
        <v>22</v>
      </c>
      <c r="G87" s="231"/>
      <c r="H87" s="20" t="e">
        <f>+('C'!D53/D!H$60)*1000</f>
        <v>#VALUE!</v>
      </c>
      <c r="I87" s="20" t="e">
        <f>+('C'!E53/D!I$60)*1000</f>
        <v>#VALUE!</v>
      </c>
      <c r="J87" s="20" t="e">
        <f>+('C'!F53/D!J$60)*1000</f>
        <v>#VALUE!</v>
      </c>
      <c r="K87" s="20" t="e">
        <f>+('C'!G53/D!K$60)*1000</f>
        <v>#VALUE!</v>
      </c>
      <c r="L87" s="20" t="e">
        <f>+('C'!H53/D!L$60)*1000</f>
        <v>#VALUE!</v>
      </c>
      <c r="M87" s="20" t="e">
        <f>+('C'!I53/D!M$60)*1000</f>
        <v>#VALUE!</v>
      </c>
      <c r="N87" s="20" t="e">
        <f>+('C'!J53/D!N$60)*1000</f>
        <v>#VALUE!</v>
      </c>
      <c r="O87" s="20" t="e">
        <f>+('C'!K53/D!O$60)*1000</f>
        <v>#VALUE!</v>
      </c>
      <c r="P87" s="20" t="e">
        <f>+('C'!L53/D!P$60)*1000</f>
        <v>#VALUE!</v>
      </c>
      <c r="Q87" s="20" t="e">
        <f>+('C'!M53/D!Q$60)*1000</f>
        <v>#VALUE!</v>
      </c>
      <c r="R87" s="20" t="e">
        <f>+('C'!N53/D!R$60)*1000</f>
        <v>#VALUE!</v>
      </c>
      <c r="S87" s="20" t="e">
        <f>+('C'!O53/D!S$60)*1000</f>
        <v>#VALUE!</v>
      </c>
      <c r="T87" s="20" t="e">
        <f>+('C'!P53/D!T$60)*1000</f>
        <v>#VALUE!</v>
      </c>
      <c r="U87" s="20" t="e">
        <f>+('C'!Q53/D!U$60)*1000</f>
        <v>#VALUE!</v>
      </c>
      <c r="V87" s="20" t="e">
        <f>+('C'!R53/D!V$60)*1000</f>
        <v>#VALUE!</v>
      </c>
      <c r="W87" s="20" t="e">
        <f>+('C'!S53/D!W$60)*1000</f>
        <v>#VALUE!</v>
      </c>
      <c r="X87" s="20">
        <f>+('C'!T53/D!X$60)*1000</f>
        <v>1.4305882881063003E-3</v>
      </c>
      <c r="Y87" s="20" t="e">
        <f>+('C'!U53/D!Y$60)*1000</f>
        <v>#VALUE!</v>
      </c>
      <c r="Z87" s="20">
        <f>+('C'!V53/D!Z$60)*1000</f>
        <v>-6.1287553648068673E-4</v>
      </c>
      <c r="AA87" s="20" t="e">
        <f>+('C'!W53/D!AA$60)*1000</f>
        <v>#VALUE!</v>
      </c>
      <c r="AB87" s="20">
        <f>+('C'!X53/D!AB$60)*1000</f>
        <v>4.9812151833139008E-5</v>
      </c>
      <c r="AC87" s="20" t="e">
        <f>+('C'!Y53/D!AC$60)*1000</f>
        <v>#VALUE!</v>
      </c>
      <c r="AD87" s="20">
        <f>+('C'!Z53/D!AD$60)*1000</f>
        <v>8.7138067019549106E-4</v>
      </c>
      <c r="AE87" s="20">
        <f>+('C'!AA53/D!AE$60)*1000</f>
        <v>-8.8542832276513738E-4</v>
      </c>
      <c r="AF87" s="20">
        <f>+('C'!AB53/D!AF$60)*1000</f>
        <v>-1.3553121710259942E-3</v>
      </c>
      <c r="AG87" s="20">
        <f>+('C'!AC53/D!AG$60)*1000</f>
        <v>-9.4973397919479081E-4</v>
      </c>
      <c r="AH87" s="20" t="e">
        <f>+('C'!AD53/D!AH$60)*1000</f>
        <v>#VALUE!</v>
      </c>
    </row>
    <row r="88" spans="6:34" x14ac:dyDescent="0.25">
      <c r="F88" s="234" t="s">
        <v>23</v>
      </c>
      <c r="G88" s="235"/>
      <c r="H88" s="20" t="e">
        <f>+('C'!D54/D!H$60)*1000</f>
        <v>#VALUE!</v>
      </c>
      <c r="I88" s="20" t="e">
        <f>+('C'!E54/D!I$60)*1000</f>
        <v>#VALUE!</v>
      </c>
      <c r="J88" s="20" t="e">
        <f>+('C'!F54/D!J$60)*1000</f>
        <v>#VALUE!</v>
      </c>
      <c r="K88" s="20" t="e">
        <f>+('C'!G54/D!K$60)*1000</f>
        <v>#VALUE!</v>
      </c>
      <c r="L88" s="20" t="e">
        <f>+('C'!H54/D!L$60)*1000</f>
        <v>#VALUE!</v>
      </c>
      <c r="M88" s="20" t="e">
        <f>+('C'!I54/D!M$60)*1000</f>
        <v>#VALUE!</v>
      </c>
      <c r="N88" s="20" t="e">
        <f>+('C'!J54/D!N$60)*1000</f>
        <v>#VALUE!</v>
      </c>
      <c r="O88" s="20" t="e">
        <f>+('C'!K54/D!O$60)*1000</f>
        <v>#VALUE!</v>
      </c>
      <c r="P88" s="20" t="e">
        <f>+('C'!L54/D!P$60)*1000</f>
        <v>#VALUE!</v>
      </c>
      <c r="Q88" s="20" t="e">
        <f>+('C'!M54/D!Q$60)*1000</f>
        <v>#VALUE!</v>
      </c>
      <c r="R88" s="20" t="e">
        <f>+('C'!N54/D!R$60)*1000</f>
        <v>#VALUE!</v>
      </c>
      <c r="S88" s="20" t="e">
        <f>+('C'!O54/D!S$60)*1000</f>
        <v>#VALUE!</v>
      </c>
      <c r="T88" s="20" t="e">
        <f>+('C'!P54/D!T$60)*1000</f>
        <v>#VALUE!</v>
      </c>
      <c r="U88" s="20">
        <f>+('C'!Q54/D!U$60)*1000</f>
        <v>5.6150600454397937E-5</v>
      </c>
      <c r="V88" s="20" t="e">
        <f>+('C'!R54/D!V$60)*1000</f>
        <v>#VALUE!</v>
      </c>
      <c r="W88" s="20" t="e">
        <f>+('C'!S54/D!W$60)*1000</f>
        <v>#VALUE!</v>
      </c>
      <c r="X88" s="20">
        <f>+('C'!T54/D!X$60)*1000</f>
        <v>4.7022647184252476E-5</v>
      </c>
      <c r="Y88" s="20" t="e">
        <f>+('C'!U54/D!Y$60)*1000</f>
        <v>#VALUE!</v>
      </c>
      <c r="Z88" s="20">
        <f>+('C'!V54/D!Z$60)*1000</f>
        <v>6.7828766369538898E-4</v>
      </c>
      <c r="AA88" s="20" t="e">
        <f>+('C'!W54/D!AA$60)*1000</f>
        <v>#VALUE!</v>
      </c>
      <c r="AB88" s="20" t="e">
        <f>+('C'!X54/D!AB$60)*1000</f>
        <v>#VALUE!</v>
      </c>
      <c r="AC88" s="20" t="e">
        <f>+('C'!Y54/D!AC$60)*1000</f>
        <v>#VALUE!</v>
      </c>
      <c r="AD88" s="20" t="e">
        <f>+('C'!Z54/D!AD$60)*1000</f>
        <v>#VALUE!</v>
      </c>
      <c r="AE88" s="20" t="e">
        <f>+('C'!AA54/D!AE$60)*1000</f>
        <v>#VALUE!</v>
      </c>
      <c r="AF88" s="20" t="e">
        <f>+('C'!AB54/D!AF$60)*1000</f>
        <v>#VALUE!</v>
      </c>
      <c r="AG88" s="20" t="e">
        <f>+('C'!AC54/D!AG$60)*1000</f>
        <v>#VALUE!</v>
      </c>
      <c r="AH88" s="20">
        <f>+('C'!AD54/D!AH$60)*1000</f>
        <v>3.8709866990538502E-4</v>
      </c>
    </row>
    <row r="89" spans="6:34" x14ac:dyDescent="0.25">
      <c r="F89" s="230" t="s">
        <v>24</v>
      </c>
      <c r="G89" s="231"/>
      <c r="H89" s="20" t="e">
        <f>+('C'!D55/D!H$60)*1000</f>
        <v>#VALUE!</v>
      </c>
      <c r="I89" s="20" t="e">
        <f>+('C'!E55/D!I$60)*1000</f>
        <v>#VALUE!</v>
      </c>
      <c r="J89" s="20" t="e">
        <f>+('C'!F55/D!J$60)*1000</f>
        <v>#VALUE!</v>
      </c>
      <c r="K89" s="20" t="e">
        <f>+('C'!G55/D!K$60)*1000</f>
        <v>#VALUE!</v>
      </c>
      <c r="L89" s="20" t="e">
        <f>+('C'!H55/D!L$60)*1000</f>
        <v>#VALUE!</v>
      </c>
      <c r="M89" s="20" t="e">
        <f>+('C'!I55/D!M$60)*1000</f>
        <v>#VALUE!</v>
      </c>
      <c r="N89" s="20" t="e">
        <f>+('C'!J55/D!N$60)*1000</f>
        <v>#VALUE!</v>
      </c>
      <c r="O89" s="20" t="e">
        <f>+('C'!K55/D!O$60)*1000</f>
        <v>#VALUE!</v>
      </c>
      <c r="P89" s="20" t="e">
        <f>+('C'!L55/D!P$60)*1000</f>
        <v>#VALUE!</v>
      </c>
      <c r="Q89" s="20" t="e">
        <f>+('C'!M55/D!Q$60)*1000</f>
        <v>#VALUE!</v>
      </c>
      <c r="R89" s="20" t="e">
        <f>+('C'!N55/D!R$60)*1000</f>
        <v>#VALUE!</v>
      </c>
      <c r="S89" s="20" t="e">
        <f>+('C'!O55/D!S$60)*1000</f>
        <v>#VALUE!</v>
      </c>
      <c r="T89" s="20">
        <f>+('C'!P55/D!T$60)*1000</f>
        <v>2.6254717644576758E-6</v>
      </c>
      <c r="U89" s="20" t="e">
        <f>+('C'!Q55/D!U$60)*1000</f>
        <v>#VALUE!</v>
      </c>
      <c r="V89" s="20" t="e">
        <f>+('C'!R55/D!V$60)*1000</f>
        <v>#VALUE!</v>
      </c>
      <c r="W89" s="20">
        <f>+('C'!S55/D!W$60)*1000</f>
        <v>7.6010524883182869E-5</v>
      </c>
      <c r="X89" s="20" t="e">
        <f>+('C'!T55/D!X$60)*1000</f>
        <v>#VALUE!</v>
      </c>
      <c r="Y89" s="20" t="e">
        <f>+('C'!U55/D!Y$60)*1000</f>
        <v>#VALUE!</v>
      </c>
      <c r="Z89" s="20" t="e">
        <f>+('C'!V55/D!Z$60)*1000</f>
        <v>#VALUE!</v>
      </c>
      <c r="AA89" s="20">
        <f>+('C'!W55/D!AA$60)*1000</f>
        <v>-8.2174159508132346E-5</v>
      </c>
      <c r="AB89" s="20">
        <f>+('C'!X55/D!AB$60)*1000</f>
        <v>3.7055749881245405E-4</v>
      </c>
      <c r="AC89" s="20">
        <f>+('C'!Y55/D!AC$60)*1000</f>
        <v>2.2737561392269911E-3</v>
      </c>
      <c r="AD89" s="20" t="e">
        <f>+('C'!Z55/D!AD$60)*1000</f>
        <v>#VALUE!</v>
      </c>
      <c r="AE89" s="20" t="e">
        <f>+('C'!AA55/D!AE$60)*1000</f>
        <v>#VALUE!</v>
      </c>
      <c r="AF89" s="20" t="e">
        <f>+('C'!AB55/D!AF$60)*1000</f>
        <v>#VALUE!</v>
      </c>
      <c r="AG89" s="20" t="e">
        <f>+('C'!AC55/D!AG$60)*1000</f>
        <v>#VALUE!</v>
      </c>
      <c r="AH89" s="20" t="e">
        <f>+('C'!AD55/D!AH$60)*1000</f>
        <v>#VALUE!</v>
      </c>
    </row>
    <row r="90" spans="6:34" ht="15.75" thickBot="1" x14ac:dyDescent="0.3">
      <c r="F90" s="232" t="s">
        <v>25</v>
      </c>
      <c r="G90" s="233"/>
      <c r="H90" s="114" t="e">
        <f>+('C'!D56/D!H$60)*1000</f>
        <v>#VALUE!</v>
      </c>
      <c r="I90" s="114" t="e">
        <f>+('C'!E56/D!I$60)*1000</f>
        <v>#VALUE!</v>
      </c>
      <c r="J90" s="114" t="e">
        <f>+('C'!F56/D!J$60)*1000</f>
        <v>#VALUE!</v>
      </c>
      <c r="K90" s="114" t="e">
        <f>+('C'!G56/D!K$60)*1000</f>
        <v>#VALUE!</v>
      </c>
      <c r="L90" s="114" t="e">
        <f>+('C'!H56/D!L$60)*1000</f>
        <v>#VALUE!</v>
      </c>
      <c r="M90" s="114" t="e">
        <f>+('C'!I56/D!M$60)*1000</f>
        <v>#VALUE!</v>
      </c>
      <c r="N90" s="114" t="e">
        <f>+('C'!J56/D!N$60)*1000</f>
        <v>#VALUE!</v>
      </c>
      <c r="O90" s="114" t="e">
        <f>+('C'!K56/D!O$60)*1000</f>
        <v>#VALUE!</v>
      </c>
      <c r="P90" s="114" t="e">
        <f>+('C'!L56/D!P$60)*1000</f>
        <v>#VALUE!</v>
      </c>
      <c r="Q90" s="114" t="e">
        <f>+('C'!M56/D!Q$60)*1000</f>
        <v>#VALUE!</v>
      </c>
      <c r="R90" s="114" t="e">
        <f>+('C'!N56/D!R$60)*1000</f>
        <v>#VALUE!</v>
      </c>
      <c r="S90" s="114" t="e">
        <f>+('C'!O56/D!S$60)*1000</f>
        <v>#VALUE!</v>
      </c>
      <c r="T90" s="114" t="e">
        <f>+('C'!P56/D!T$60)*1000</f>
        <v>#VALUE!</v>
      </c>
      <c r="U90" s="114" t="e">
        <f>+('C'!Q56/D!U$60)*1000</f>
        <v>#VALUE!</v>
      </c>
      <c r="V90" s="114" t="e">
        <f>+('C'!R56/D!V$60)*1000</f>
        <v>#VALUE!</v>
      </c>
      <c r="W90" s="114" t="e">
        <f>+('C'!S56/D!W$60)*1000</f>
        <v>#VALUE!</v>
      </c>
      <c r="X90" s="114" t="e">
        <f>+('C'!T56/D!X$60)*1000</f>
        <v>#VALUE!</v>
      </c>
      <c r="Y90" s="114">
        <f>+('C'!U56/D!Y$60)*1000</f>
        <v>-1.2859428469845787E-4</v>
      </c>
      <c r="Z90" s="114" t="e">
        <f>+('C'!V56/D!Z$60)*1000</f>
        <v>#VALUE!</v>
      </c>
      <c r="AA90" s="114" t="e">
        <f>+('C'!W56/D!AA$60)*1000</f>
        <v>#VALUE!</v>
      </c>
      <c r="AB90" s="114" t="e">
        <f>+('C'!X56/D!AB$60)*1000</f>
        <v>#VALUE!</v>
      </c>
      <c r="AC90" s="114" t="e">
        <f>+('C'!Y56/D!AC$60)*1000</f>
        <v>#VALUE!</v>
      </c>
      <c r="AD90" s="114" t="e">
        <f>+('C'!Z56/D!AD$60)*1000</f>
        <v>#VALUE!</v>
      </c>
      <c r="AE90" s="114" t="e">
        <f>+('C'!AA56/D!AE$60)*1000</f>
        <v>#VALUE!</v>
      </c>
      <c r="AF90" s="114" t="e">
        <f>+('C'!AB56/D!AF$60)*1000</f>
        <v>#VALUE!</v>
      </c>
      <c r="AG90" s="114" t="e">
        <f>+('C'!AC56/D!AG$60)*1000</f>
        <v>#VALUE!</v>
      </c>
      <c r="AH90" s="114">
        <f>+('C'!AD56/D!AH$60)*1000</f>
        <v>-5.3666085525671408E-4</v>
      </c>
    </row>
    <row r="91" spans="6:34" x14ac:dyDescent="0.25">
      <c r="F91" t="s">
        <v>52</v>
      </c>
    </row>
    <row r="92" spans="6:34" ht="19.5" thickBot="1" x14ac:dyDescent="0.3">
      <c r="G92" s="237" t="s">
        <v>56</v>
      </c>
      <c r="H92" s="237"/>
      <c r="I92" s="237"/>
      <c r="J92" s="237"/>
      <c r="K92" s="237"/>
      <c r="L92" s="237"/>
      <c r="M92" s="237"/>
      <c r="N92" s="237"/>
      <c r="O92" s="237"/>
      <c r="P92" s="237"/>
      <c r="Q92" s="237"/>
      <c r="R92" s="237"/>
      <c r="S92" s="237"/>
      <c r="T92" s="237"/>
      <c r="U92" s="237"/>
      <c r="V92" s="237"/>
      <c r="W92" s="237"/>
      <c r="X92" s="237"/>
      <c r="Y92" s="237"/>
      <c r="Z92" s="237"/>
      <c r="AA92" s="237"/>
      <c r="AB92" s="237"/>
      <c r="AC92" s="237"/>
    </row>
    <row r="93" spans="6:34" x14ac:dyDescent="0.25">
      <c r="G93" s="145" t="s">
        <v>38</v>
      </c>
      <c r="H93" s="146">
        <v>1995</v>
      </c>
      <c r="I93" s="146">
        <v>1996</v>
      </c>
      <c r="J93" s="146">
        <v>1997</v>
      </c>
      <c r="K93" s="146">
        <v>1998</v>
      </c>
      <c r="L93" s="146">
        <v>1999</v>
      </c>
      <c r="M93" s="146">
        <v>2000</v>
      </c>
      <c r="N93" s="146">
        <v>2001</v>
      </c>
      <c r="O93" s="146">
        <v>2002</v>
      </c>
      <c r="P93" s="146">
        <v>2003</v>
      </c>
      <c r="Q93" s="146">
        <v>2004</v>
      </c>
      <c r="R93" s="146">
        <v>2005</v>
      </c>
      <c r="S93" s="146">
        <v>2006</v>
      </c>
      <c r="T93" s="146">
        <v>2007</v>
      </c>
      <c r="U93" s="146">
        <v>2008</v>
      </c>
      <c r="V93" s="146">
        <v>2009</v>
      </c>
      <c r="W93" s="146">
        <v>2010</v>
      </c>
      <c r="X93" s="146">
        <v>2011</v>
      </c>
      <c r="Y93" s="146">
        <v>2012</v>
      </c>
      <c r="Z93" s="146">
        <v>2013</v>
      </c>
      <c r="AA93" s="146">
        <v>2014</v>
      </c>
      <c r="AB93" s="146">
        <v>2015</v>
      </c>
      <c r="AC93" s="146">
        <v>2016</v>
      </c>
      <c r="AD93" s="146">
        <v>2017</v>
      </c>
      <c r="AE93" s="146">
        <v>2018</v>
      </c>
      <c r="AF93" s="146">
        <v>2019</v>
      </c>
      <c r="AG93" s="146">
        <v>2020</v>
      </c>
      <c r="AH93" s="146">
        <v>2021</v>
      </c>
    </row>
    <row r="94" spans="6:34" ht="15.75" thickBot="1" x14ac:dyDescent="0.3">
      <c r="G94" s="147" t="s">
        <v>37</v>
      </c>
      <c r="H94" s="195">
        <v>92507279383.038727</v>
      </c>
      <c r="I94" s="195">
        <v>97160109277.80867</v>
      </c>
      <c r="J94" s="148">
        <v>106659508271.25496</v>
      </c>
      <c r="K94" s="148">
        <v>98443739941.166397</v>
      </c>
      <c r="L94" s="148">
        <v>86186158684.768494</v>
      </c>
      <c r="M94" s="148">
        <v>99886577330.727112</v>
      </c>
      <c r="N94" s="148">
        <v>98211749595.544189</v>
      </c>
      <c r="O94" s="148">
        <v>97963003804.785095</v>
      </c>
      <c r="P94" s="148">
        <v>94641378693.223038</v>
      </c>
      <c r="Q94" s="148">
        <v>117081522349.67728</v>
      </c>
      <c r="R94" s="148">
        <v>145619193046.09409</v>
      </c>
      <c r="S94" s="148">
        <v>161618580752.94565</v>
      </c>
      <c r="T94" s="148">
        <v>206181823187.67459</v>
      </c>
      <c r="U94" s="148">
        <v>242186949772.53314</v>
      </c>
      <c r="V94" s="148">
        <v>232397835356.35651</v>
      </c>
      <c r="W94" s="148">
        <v>286563099757.48175</v>
      </c>
      <c r="X94" s="148">
        <v>334943877377.47156</v>
      </c>
      <c r="Y94" s="148">
        <v>370921317942.56396</v>
      </c>
      <c r="Z94" s="148">
        <v>382116120909.2182</v>
      </c>
      <c r="AA94" s="148">
        <v>381112110485.38477</v>
      </c>
      <c r="AB94" s="148">
        <v>293481753078.86798</v>
      </c>
      <c r="AC94" s="148">
        <v>282825012368.25525</v>
      </c>
      <c r="AD94" s="148">
        <v>311883730442.04541</v>
      </c>
      <c r="AE94" s="148">
        <v>334198218100.71857</v>
      </c>
      <c r="AF94" s="148">
        <v>323109540251.85498</v>
      </c>
      <c r="AG94" s="148">
        <v>270299984937.97015</v>
      </c>
      <c r="AH94" s="148">
        <v>314464137241.33002</v>
      </c>
    </row>
    <row r="95" spans="6:34" x14ac:dyDescent="0.25">
      <c r="G95" s="1" t="s">
        <v>41</v>
      </c>
      <c r="H95" s="144" t="s">
        <v>40</v>
      </c>
      <c r="Y95" s="42"/>
      <c r="Z95" s="42"/>
      <c r="AA95" s="42"/>
      <c r="AB95" s="42"/>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202" t="s">
        <v>26</v>
      </c>
      <c r="G98" s="222"/>
      <c r="H98" s="152">
        <f>+A!D46/(D!H$94)</f>
        <v>6.059954456976329E-8</v>
      </c>
      <c r="I98" s="152">
        <f>+A!E46/(D!I$94)</f>
        <v>1.1852870571678443E-7</v>
      </c>
      <c r="J98" s="152" t="e">
        <f>+A!F46/(D!J$94)</f>
        <v>#VALUE!</v>
      </c>
      <c r="K98" s="152" t="e">
        <f>+A!G46/(D!K$94)</f>
        <v>#VALUE!</v>
      </c>
      <c r="L98" s="152">
        <f>+A!H46/(D!L$94)</f>
        <v>3.3764122272156427E-8</v>
      </c>
      <c r="M98" s="152" t="e">
        <f>+A!I46/(D!M$94)</f>
        <v>#VALUE!</v>
      </c>
      <c r="N98" s="152">
        <f>+A!J46/(D!N$94)</f>
        <v>1.2459201725243636E-8</v>
      </c>
      <c r="O98" s="152">
        <f>+A!K46/(D!O$94)</f>
        <v>3.0537548705237585E-9</v>
      </c>
      <c r="P98" s="152">
        <f>+A!L46/(D!P$94)</f>
        <v>4.8946719331041514E-8</v>
      </c>
      <c r="Q98" s="152">
        <f>+A!M46/(D!Q$94)</f>
        <v>2.7951925584174133E-8</v>
      </c>
      <c r="R98" s="152">
        <f>+A!N46/(D!R$94)</f>
        <v>8.1387829118435666E-9</v>
      </c>
      <c r="S98" s="152">
        <f>+A!O46/(D!S$94)</f>
        <v>7.5958531146650058E-9</v>
      </c>
      <c r="T98" s="152">
        <f>+A!P46/(D!T$94)</f>
        <v>6.4161572516305201E-9</v>
      </c>
      <c r="U98" s="152">
        <f>+A!Q46/(D!U$94)</f>
        <v>5.0811160599519736E-10</v>
      </c>
      <c r="V98" s="152">
        <f>+A!R46/(D!V$94)</f>
        <v>7.188793292494428E-10</v>
      </c>
      <c r="W98" s="152">
        <f>+A!S46/(D!W$94)</f>
        <v>2.6713104396478178E-9</v>
      </c>
      <c r="X98" s="152">
        <f>+A!T46/(D!X$94)</f>
        <v>3.4607170881158626E-9</v>
      </c>
      <c r="Y98" s="152">
        <f>+A!U46/(D!Y$94)</f>
        <v>5.7999362558426085E-9</v>
      </c>
      <c r="Z98" s="152">
        <f>+A!V46/(D!Z$94)</f>
        <v>4.7411922734095109E-9</v>
      </c>
      <c r="AA98" s="152">
        <f>+A!W46/(D!AA$94)</f>
        <v>2.9333305587592218E-8</v>
      </c>
      <c r="AB98" s="152">
        <f>+A!X46/(D!AB$94)</f>
        <v>2.3468045041114099E-8</v>
      </c>
      <c r="AC98" s="152">
        <f>+A!Y46/(D!AC$94)</f>
        <v>5.7909588203869643E-9</v>
      </c>
      <c r="AD98" s="152">
        <f>+A!Z46/(D!AD$94)</f>
        <v>2.7508103702107732E-9</v>
      </c>
      <c r="AE98" s="152">
        <f>+A!AA46/(D!AE$94)</f>
        <v>1.1027557301006675E-9</v>
      </c>
      <c r="AF98" s="152">
        <f>+A!AB46/(D!AF$94)</f>
        <v>7.7048235655917236E-9</v>
      </c>
      <c r="AG98" s="152">
        <f>+A!AC46/(D!AG$94)</f>
        <v>1.360651574155289E-8</v>
      </c>
      <c r="AH98" s="152">
        <f>+A!AD46/(D!AH$94)</f>
        <v>3.7450216432667929E-9</v>
      </c>
    </row>
    <row r="99" spans="6:34" x14ac:dyDescent="0.25">
      <c r="F99" s="230" t="s">
        <v>16</v>
      </c>
      <c r="G99" s="231"/>
      <c r="H99" s="149">
        <f>+A!D47/(D!H$94)</f>
        <v>4.7839456846154073E-8</v>
      </c>
      <c r="I99" s="149">
        <f>+A!E47/(D!I$94)</f>
        <v>1.1847935418727668E-7</v>
      </c>
      <c r="J99" s="149" t="e">
        <f>+A!F47/(D!J$94)</f>
        <v>#VALUE!</v>
      </c>
      <c r="K99" s="149" t="e">
        <f>+A!G47/(D!K$94)</f>
        <v>#VALUE!</v>
      </c>
      <c r="L99" s="149" t="e">
        <f>+A!H47/(D!L$94)</f>
        <v>#VALUE!</v>
      </c>
      <c r="M99" s="149" t="e">
        <f>+A!I47/(D!M$94)</f>
        <v>#VALUE!</v>
      </c>
      <c r="N99" s="149" t="e">
        <f>+A!#REF!/(D!N$94)</f>
        <v>#REF!</v>
      </c>
      <c r="O99" s="149">
        <f>+A!K47/(D!O$94)</f>
        <v>2.9882709658776392E-9</v>
      </c>
      <c r="P99" s="149">
        <f>+A!L47/(D!P$94)</f>
        <v>4.1350728973269196E-8</v>
      </c>
      <c r="Q99" s="149">
        <f>+A!M47/(D!Q$94)</f>
        <v>1.5427430082480294E-8</v>
      </c>
      <c r="R99" s="149">
        <f>+A!N47/(D!R$94)</f>
        <v>3.659057496846168E-9</v>
      </c>
      <c r="S99" s="149">
        <f>+A!O47/(D!S$94)</f>
        <v>3.4866659351587551E-9</v>
      </c>
      <c r="T99" s="149">
        <f>+A!P47/(D!T$94)</f>
        <v>2.2027159959033156E-10</v>
      </c>
      <c r="U99" s="149" t="e">
        <f>+A!Q47/(D!U$94)</f>
        <v>#VALUE!</v>
      </c>
      <c r="V99" s="149">
        <f>+A!R47/(D!V$94)</f>
        <v>4.3509011108022076E-10</v>
      </c>
      <c r="W99" s="149" t="e">
        <f>+A!S47/(D!W$94)</f>
        <v>#VALUE!</v>
      </c>
      <c r="X99" s="149" t="e">
        <f>+A!T47/(D!X$94)</f>
        <v>#VALUE!</v>
      </c>
      <c r="Y99" s="149">
        <f>+A!U47/(D!Y$94)</f>
        <v>5.2257417037975311E-9</v>
      </c>
      <c r="Z99" s="149">
        <f>+A!V47/(D!Z$94)</f>
        <v>4.161311478344488E-8</v>
      </c>
      <c r="AA99" s="149">
        <f>+A!W47/(D!AA$94)</f>
        <v>2.7853499555499131E-8</v>
      </c>
      <c r="AB99" s="149">
        <f>+A!X47/(D!AB$94)</f>
        <v>2.210316631936149E-8</v>
      </c>
      <c r="AC99" s="149">
        <f>+A!Y47/(D!AC$94)</f>
        <v>9.4071241355972331E-10</v>
      </c>
      <c r="AD99" s="149">
        <f>+A!Z47/(D!AD$94)</f>
        <v>6.1881393981807303E-10</v>
      </c>
      <c r="AE99" s="149">
        <f>+A!AA47/(D!AE$94)</f>
        <v>4.6153746981832983E-10</v>
      </c>
      <c r="AF99" s="149">
        <f>+A!AB47/(D!AF$94)</f>
        <v>5.2335285385937834E-9</v>
      </c>
      <c r="AG99" s="149">
        <f>+A!AC47/(D!AG$94)</f>
        <v>1.2857684771227641E-8</v>
      </c>
      <c r="AH99" s="149">
        <f>+A!AD47/(D!AH$94)</f>
        <v>1.9131815960886243E-9</v>
      </c>
    </row>
    <row r="100" spans="6:34" x14ac:dyDescent="0.25">
      <c r="F100" s="234" t="s">
        <v>17</v>
      </c>
      <c r="G100" s="235"/>
      <c r="H100" s="150">
        <f>+A!D48/(D!H$94)</f>
        <v>1.2539553727408471E-8</v>
      </c>
      <c r="I100" s="150" t="e">
        <f>+A!E48/(D!I$94)</f>
        <v>#VALUE!</v>
      </c>
      <c r="J100" s="150" t="e">
        <f>+A!F48/(D!J$94)</f>
        <v>#VALUE!</v>
      </c>
      <c r="K100" s="150" t="e">
        <f>+A!G48/(D!K$94)</f>
        <v>#VALUE!</v>
      </c>
      <c r="L100" s="150">
        <f>+A!H48/(D!L$94)</f>
        <v>3.3764122272156427E-8</v>
      </c>
      <c r="M100" s="150" t="e">
        <f>+A!I48/(D!M$94)</f>
        <v>#VALUE!</v>
      </c>
      <c r="N100" s="150">
        <f>+A!J47/(D!N$94)</f>
        <v>3.6288937063816412E-10</v>
      </c>
      <c r="O100" s="150" t="e">
        <f>+A!K48/(D!O$94)</f>
        <v>#VALUE!</v>
      </c>
      <c r="P100" s="150">
        <f>+A!L48/(D!P$94)</f>
        <v>6.7120746630193321E-9</v>
      </c>
      <c r="Q100" s="150">
        <f>+A!M48/(D!Q$94)</f>
        <v>5.8851301740175849E-9</v>
      </c>
      <c r="R100" s="150">
        <f>+A!N48/(D!R$94)</f>
        <v>1.8388853447034159E-9</v>
      </c>
      <c r="S100" s="150">
        <f>+A!O48/(D!S$94)</f>
        <v>2.6911200307151126E-9</v>
      </c>
      <c r="T100" s="150" t="e">
        <f>+A!P48/(D!T$94)</f>
        <v>#VALUE!</v>
      </c>
      <c r="U100" s="150" t="e">
        <f>+A!Q48/(D!U$94)</f>
        <v>#VALUE!</v>
      </c>
      <c r="V100" s="150" t="e">
        <f>+A!R48/(D!V$94)</f>
        <v>#VALUE!</v>
      </c>
      <c r="W100" s="150">
        <f>+A!S48/(D!W$94)</f>
        <v>2.5884351496328132E-9</v>
      </c>
      <c r="X100" s="150">
        <f>+A!T48/(D!X$94)</f>
        <v>2.5323555893637303E-9</v>
      </c>
      <c r="Y100" s="150" t="e">
        <f>+A!U48/(D!Y$94)</f>
        <v>#VALUE!</v>
      </c>
      <c r="Z100" s="150" t="e">
        <f>+A!V48/(D!Z$94)</f>
        <v>#VALUE!</v>
      </c>
      <c r="AA100" s="150" t="e">
        <f>+A!W48/(D!AA$94)</f>
        <v>#VALUE!</v>
      </c>
      <c r="AB100" s="150">
        <f>+A!X48/(D!AB$94)</f>
        <v>2.6937279463079637E-10</v>
      </c>
      <c r="AC100" s="150" t="e">
        <f>+A!Y48/(D!AC$94)</f>
        <v>#VALUE!</v>
      </c>
      <c r="AD100" s="150" t="e">
        <f>+A!Z48/(D!AD$94)</f>
        <v>#VALUE!</v>
      </c>
      <c r="AE100" s="150" t="e">
        <f>+A!AA48/(D!AE$94)</f>
        <v>#VALUE!</v>
      </c>
      <c r="AF100" s="150">
        <f>+A!AB48/(D!AF$94)</f>
        <v>1.8927667673424227E-9</v>
      </c>
      <c r="AG100" s="150" t="e">
        <f>+A!AC48/(D!AG$94)</f>
        <v>#VALUE!</v>
      </c>
      <c r="AH100" s="150" t="e">
        <f>+A!AD48/(D!AH$94)</f>
        <v>#VALUE!</v>
      </c>
    </row>
    <row r="101" spans="6:34" x14ac:dyDescent="0.25">
      <c r="F101" s="230" t="s">
        <v>18</v>
      </c>
      <c r="G101" s="231"/>
      <c r="H101" s="150" t="e">
        <f>+A!D49/(D!H$94)</f>
        <v>#VALUE!</v>
      </c>
      <c r="I101" s="150" t="e">
        <f>+A!E49/(D!I$94)</f>
        <v>#VALUE!</v>
      </c>
      <c r="J101" s="150" t="e">
        <f>+A!F49/(D!J$94)</f>
        <v>#VALUE!</v>
      </c>
      <c r="K101" s="150" t="e">
        <f>+A!G49/(D!K$94)</f>
        <v>#VALUE!</v>
      </c>
      <c r="L101" s="150" t="e">
        <f>+A!H49/(D!L$94)</f>
        <v>#VALUE!</v>
      </c>
      <c r="M101" s="150" t="e">
        <f>+A!I49/(D!M$94)</f>
        <v>#VALUE!</v>
      </c>
      <c r="N101" s="150">
        <f>+A!J48/(D!N$94)</f>
        <v>1.2096312354605471E-8</v>
      </c>
      <c r="O101" s="150" t="e">
        <f>+A!K49/(D!O$94)</f>
        <v>#VALUE!</v>
      </c>
      <c r="P101" s="150" t="e">
        <f>+A!L49/(D!P$94)</f>
        <v>#VALUE!</v>
      </c>
      <c r="Q101" s="150" t="e">
        <f>+A!M49/(D!Q$94)</f>
        <v>#VALUE!</v>
      </c>
      <c r="R101" s="150" t="e">
        <f>+A!N49/(D!R$94)</f>
        <v>#VALUE!</v>
      </c>
      <c r="S101" s="150" t="e">
        <f>+A!O49/(D!S$94)</f>
        <v>#VALUE!</v>
      </c>
      <c r="T101" s="150" t="e">
        <f>+A!P49/(D!T$94)</f>
        <v>#VALUE!</v>
      </c>
      <c r="U101" s="150" t="e">
        <f>+A!Q49/(D!U$94)</f>
        <v>#VALUE!</v>
      </c>
      <c r="V101" s="150" t="e">
        <f>+A!R49/(D!V$94)</f>
        <v>#VALUE!</v>
      </c>
      <c r="W101" s="150" t="e">
        <f>+A!S49/(D!W$94)</f>
        <v>#VALUE!</v>
      </c>
      <c r="X101" s="150" t="e">
        <f>+A!T49/(D!X$94)</f>
        <v>#VALUE!</v>
      </c>
      <c r="Y101" s="150" t="e">
        <f>+A!U49/(D!Y$94)</f>
        <v>#VALUE!</v>
      </c>
      <c r="Z101" s="150" t="e">
        <f>+A!V49/(D!Z$94)</f>
        <v>#VALUE!</v>
      </c>
      <c r="AA101" s="150" t="e">
        <f>+A!W49/(D!AA$94)</f>
        <v>#VALUE!</v>
      </c>
      <c r="AB101" s="150" t="e">
        <f>+A!X49/(D!AB$94)</f>
        <v>#VALUE!</v>
      </c>
      <c r="AC101" s="150" t="e">
        <f>+A!Y49/(D!AC$94)</f>
        <v>#VALUE!</v>
      </c>
      <c r="AD101" s="150" t="e">
        <f>+A!Z49/(D!AD$94)</f>
        <v>#VALUE!</v>
      </c>
      <c r="AE101" s="150" t="e">
        <f>+A!AA49/(D!AE$94)</f>
        <v>#VALUE!</v>
      </c>
      <c r="AF101" s="150" t="e">
        <f>+A!AB49/(D!AF$94)</f>
        <v>#VALUE!</v>
      </c>
      <c r="AG101" s="150" t="e">
        <f>+A!AC49/(D!AG$94)</f>
        <v>#VALUE!</v>
      </c>
      <c r="AH101" s="150" t="e">
        <f>+A!AD49/(D!AH$94)</f>
        <v>#VALUE!</v>
      </c>
    </row>
    <row r="102" spans="6:34" x14ac:dyDescent="0.25">
      <c r="F102" s="234" t="s">
        <v>19</v>
      </c>
      <c r="G102" s="235"/>
      <c r="H102" s="150" t="e">
        <f>+A!D50/(D!H$94)</f>
        <v>#VALUE!</v>
      </c>
      <c r="I102" s="150" t="e">
        <f>+A!E50/(D!I$94)</f>
        <v>#VALUE!</v>
      </c>
      <c r="J102" s="150" t="e">
        <f>+A!F50/(D!J$94)</f>
        <v>#VALUE!</v>
      </c>
      <c r="K102" s="150" t="e">
        <f>+A!G50/(D!K$94)</f>
        <v>#VALUE!</v>
      </c>
      <c r="L102" s="150" t="e">
        <f>+A!H50/(D!L$94)</f>
        <v>#VALUE!</v>
      </c>
      <c r="M102" s="150" t="e">
        <f>+A!I50/(D!M$94)</f>
        <v>#VALUE!</v>
      </c>
      <c r="N102" s="150" t="e">
        <f>+A!J49/(D!N$94)</f>
        <v>#VALUE!</v>
      </c>
      <c r="O102" s="150" t="e">
        <f>+A!K50/(D!O$94)</f>
        <v>#VALUE!</v>
      </c>
      <c r="P102" s="150" t="e">
        <f>+A!L50/(D!P$94)</f>
        <v>#VALUE!</v>
      </c>
      <c r="Q102" s="150" t="e">
        <f>+A!M50/(D!Q$94)</f>
        <v>#VALUE!</v>
      </c>
      <c r="R102" s="150" t="e">
        <f>+A!N50/(D!R$94)</f>
        <v>#VALUE!</v>
      </c>
      <c r="S102" s="150" t="e">
        <f>+A!O50/(D!S$94)</f>
        <v>#VALUE!</v>
      </c>
      <c r="T102" s="150" t="e">
        <f>+A!P50/(D!T$94)</f>
        <v>#VALUE!</v>
      </c>
      <c r="U102" s="150" t="e">
        <f>+A!Q50/(D!U$94)</f>
        <v>#VALUE!</v>
      </c>
      <c r="V102" s="150" t="e">
        <f>+A!R50/(D!V$94)</f>
        <v>#VALUE!</v>
      </c>
      <c r="W102" s="150" t="e">
        <f>+A!S50/(D!W$94)</f>
        <v>#VALUE!</v>
      </c>
      <c r="X102" s="150" t="e">
        <f>+A!T50/(D!X$94)</f>
        <v>#VALUE!</v>
      </c>
      <c r="Y102" s="150" t="e">
        <f>+A!U50/(D!Y$94)</f>
        <v>#VALUE!</v>
      </c>
      <c r="Z102" s="150" t="e">
        <f>+A!V50/(D!Z$94)</f>
        <v>#VALUE!</v>
      </c>
      <c r="AA102" s="150" t="e">
        <f>+A!W50/(D!AA$94)</f>
        <v>#VALUE!</v>
      </c>
      <c r="AB102" s="150" t="e">
        <f>+A!X50/(D!AB$94)</f>
        <v>#VALUE!</v>
      </c>
      <c r="AC102" s="150">
        <f>+A!Y50/(D!AC$94)</f>
        <v>1.3662157981164829E-11</v>
      </c>
      <c r="AD102" s="150" t="e">
        <f>+A!Z50/(D!AD$94)</f>
        <v>#VALUE!</v>
      </c>
      <c r="AE102" s="150" t="e">
        <f>+A!AA50/(D!AE$94)</f>
        <v>#VALUE!</v>
      </c>
      <c r="AF102" s="150" t="e">
        <f>+A!AB50/(D!AF$94)</f>
        <v>#VALUE!</v>
      </c>
      <c r="AG102" s="150" t="e">
        <f>+A!AC50/(D!AG$94)</f>
        <v>#VALUE!</v>
      </c>
      <c r="AH102" s="150" t="e">
        <f>+A!AD50/(D!AH$94)</f>
        <v>#VALUE!</v>
      </c>
    </row>
    <row r="103" spans="6:34" x14ac:dyDescent="0.25">
      <c r="F103" s="230" t="s">
        <v>20</v>
      </c>
      <c r="G103" s="231"/>
      <c r="H103" s="150" t="e">
        <f>+A!D51/(D!H$94)</f>
        <v>#VALUE!</v>
      </c>
      <c r="I103" s="150" t="e">
        <f>+A!E51/(D!I$94)</f>
        <v>#VALUE!</v>
      </c>
      <c r="J103" s="150" t="e">
        <f>+A!F51/(D!J$94)</f>
        <v>#VALUE!</v>
      </c>
      <c r="K103" s="150" t="e">
        <f>+A!G51/(D!K$94)</f>
        <v>#VALUE!</v>
      </c>
      <c r="L103" s="150" t="e">
        <f>+A!H51/(D!L$94)</f>
        <v>#VALUE!</v>
      </c>
      <c r="M103" s="150" t="e">
        <f>+A!I51/(D!M$94)</f>
        <v>#VALUE!</v>
      </c>
      <c r="N103" s="150" t="e">
        <f>+A!J50/(D!N$94)</f>
        <v>#VALUE!</v>
      </c>
      <c r="O103" s="150" t="e">
        <f>+A!K51/(D!O$94)</f>
        <v>#VALUE!</v>
      </c>
      <c r="P103" s="150" t="e">
        <f>+A!L51/(D!P$94)</f>
        <v>#VALUE!</v>
      </c>
      <c r="Q103" s="150" t="e">
        <f>+A!M51/(D!Q$94)</f>
        <v>#VALUE!</v>
      </c>
      <c r="R103" s="150" t="e">
        <f>+A!N51/(D!R$94)</f>
        <v>#VALUE!</v>
      </c>
      <c r="S103" s="150" t="e">
        <f>+A!O51/(D!S$94)</f>
        <v>#VALUE!</v>
      </c>
      <c r="T103" s="150" t="e">
        <f>+A!P51/(D!T$94)</f>
        <v>#VALUE!</v>
      </c>
      <c r="U103" s="150" t="e">
        <f>+A!Q51/(D!U$94)</f>
        <v>#VALUE!</v>
      </c>
      <c r="V103" s="150" t="e">
        <f>+A!R51/(D!V$94)</f>
        <v>#VALUE!</v>
      </c>
      <c r="W103" s="150" t="e">
        <f>+A!S51/(D!W$94)</f>
        <v>#VALUE!</v>
      </c>
      <c r="X103" s="150" t="e">
        <f>+A!T51/(D!X$94)</f>
        <v>#VALUE!</v>
      </c>
      <c r="Y103" s="150" t="e">
        <f>+A!U51/(D!Y$94)</f>
        <v>#VALUE!</v>
      </c>
      <c r="Z103" s="150" t="e">
        <f>+A!V51/(D!Z$94)</f>
        <v>#VALUE!</v>
      </c>
      <c r="AA103" s="150" t="e">
        <f>+A!W51/(D!AA$94)</f>
        <v>#VALUE!</v>
      </c>
      <c r="AB103" s="150" t="e">
        <f>+A!X51/(D!AB$94)</f>
        <v>#VALUE!</v>
      </c>
      <c r="AC103" s="150" t="e">
        <f>+A!Y51/(D!AC$94)</f>
        <v>#VALUE!</v>
      </c>
      <c r="AD103" s="150" t="e">
        <f>+A!Z51/(D!AD$94)</f>
        <v>#VALUE!</v>
      </c>
      <c r="AE103" s="150" t="e">
        <f>+A!AA51/(D!AE$94)</f>
        <v>#VALUE!</v>
      </c>
      <c r="AF103" s="150" t="e">
        <f>+A!AB51/(D!AF$94)</f>
        <v>#VALUE!</v>
      </c>
      <c r="AG103" s="150" t="e">
        <f>+A!AC51/(D!AG$94)</f>
        <v>#VALUE!</v>
      </c>
      <c r="AH103" s="150">
        <f>+A!AD51/(D!AH$94)</f>
        <v>9.2372377514411994E-10</v>
      </c>
    </row>
    <row r="104" spans="6:34" x14ac:dyDescent="0.25">
      <c r="F104" s="234" t="s">
        <v>21</v>
      </c>
      <c r="G104" s="235"/>
      <c r="H104" s="150" t="e">
        <f>+A!D52/(D!H$94)</f>
        <v>#VALUE!</v>
      </c>
      <c r="I104" s="150" t="e">
        <f>+A!E52/(D!I$94)</f>
        <v>#VALUE!</v>
      </c>
      <c r="J104" s="150" t="e">
        <f>+A!F52/(D!J$94)</f>
        <v>#VALUE!</v>
      </c>
      <c r="K104" s="150" t="e">
        <f>+A!G52/(D!K$94)</f>
        <v>#VALUE!</v>
      </c>
      <c r="L104" s="150" t="e">
        <f>+A!H52/(D!L$94)</f>
        <v>#VALUE!</v>
      </c>
      <c r="M104" s="150" t="e">
        <f>+A!I52/(D!M$94)</f>
        <v>#VALUE!</v>
      </c>
      <c r="N104" s="150" t="e">
        <f>+A!J51/(D!N$94)</f>
        <v>#VALUE!</v>
      </c>
      <c r="O104" s="150" t="e">
        <f>+A!K52/(D!O$94)</f>
        <v>#VALUE!</v>
      </c>
      <c r="P104" s="150">
        <f>+A!L52/(D!P$94)</f>
        <v>2.3182248930584369E-10</v>
      </c>
      <c r="Q104" s="150">
        <f>+A!M52/(D!Q$94)</f>
        <v>6.2550006636638051E-9</v>
      </c>
      <c r="R104" s="150">
        <f>+A!N52/(D!R$94)</f>
        <v>2.5585226247069452E-9</v>
      </c>
      <c r="S104" s="150">
        <f>+A!O52/(D!S$94)</f>
        <v>1.2893567003817535E-9</v>
      </c>
      <c r="T104" s="150">
        <f>+A!P52/(D!T$94)</f>
        <v>6.1061784231776115E-9</v>
      </c>
      <c r="U104" s="150">
        <f>+A!Q52/(D!U$94)</f>
        <v>3.9688348232750708E-10</v>
      </c>
      <c r="V104" s="150">
        <f>+A!R52/(D!V$94)</f>
        <v>2.8378921816922204E-10</v>
      </c>
      <c r="W104" s="150" t="e">
        <f>+A!S52/(D!W$94)</f>
        <v>#VALUE!</v>
      </c>
      <c r="X104" s="150">
        <f>+A!T52/(D!X$94)</f>
        <v>6.3794269557342826E-10</v>
      </c>
      <c r="Y104" s="150">
        <f>+A!U52/(D!Y$94)</f>
        <v>1.5700903987680204E-10</v>
      </c>
      <c r="Z104" s="150">
        <f>+A!V52/(D!Z$94)</f>
        <v>4.8788048919896438E-10</v>
      </c>
      <c r="AA104" s="150">
        <f>+A!W52/(D!AA$94)</f>
        <v>6.5880089635626663E-10</v>
      </c>
      <c r="AB104" s="150">
        <f>+A!X52/(D!AB$94)</f>
        <v>9.1075849587204253E-10</v>
      </c>
      <c r="AC104" s="150">
        <f>+A!Y52/(D!AC$94)</f>
        <v>6.6170950876269029E-10</v>
      </c>
      <c r="AD104" s="150">
        <f>+A!Z52/(D!AD$94)</f>
        <v>4.2795435276737503E-10</v>
      </c>
      <c r="AE104" s="150">
        <f>+A!AA52/(D!AE$94)</f>
        <v>2.1925909843695377E-10</v>
      </c>
      <c r="AF104" s="150">
        <f>+A!AB52/(D!AF$94)</f>
        <v>1.4845739300241729E-10</v>
      </c>
      <c r="AG104" s="150">
        <f>+A!AC52/(D!AG$94)</f>
        <v>5.0825751999774301E-10</v>
      </c>
      <c r="AH104" s="150">
        <f>+A!AD52/(D!AH$94)</f>
        <v>8.4422345367880075E-10</v>
      </c>
    </row>
    <row r="105" spans="6:34" x14ac:dyDescent="0.25">
      <c r="F105" s="230" t="s">
        <v>22</v>
      </c>
      <c r="G105" s="231"/>
      <c r="H105" s="150" t="e">
        <f>+A!D53/(D!H$94)</f>
        <v>#VALUE!</v>
      </c>
      <c r="I105" s="150" t="e">
        <f>+A!E53/(D!I$94)</f>
        <v>#VALUE!</v>
      </c>
      <c r="J105" s="150" t="e">
        <f>+A!F53/(D!J$94)</f>
        <v>#VALUE!</v>
      </c>
      <c r="K105" s="150" t="e">
        <f>+A!G53/(D!K$94)</f>
        <v>#VALUE!</v>
      </c>
      <c r="L105" s="150" t="e">
        <f>+A!H53/(D!L$94)</f>
        <v>#VALUE!</v>
      </c>
      <c r="M105" s="150" t="e">
        <f>+A!I53/(D!M$94)</f>
        <v>#VALUE!</v>
      </c>
      <c r="N105" s="150" t="e">
        <f>+A!J52/(D!N$94)</f>
        <v>#VALUE!</v>
      </c>
      <c r="O105" s="150" t="e">
        <f>+A!K53/(D!O$94)</f>
        <v>#VALUE!</v>
      </c>
      <c r="P105" s="150">
        <f>+A!L53/(D!P$94)</f>
        <v>1.4465131625328167E-11</v>
      </c>
      <c r="Q105" s="150">
        <f>+A!M53/(D!Q$94)</f>
        <v>3.0295130510914275E-10</v>
      </c>
      <c r="R105" s="150">
        <f>+A!N53/(D!R$94)</f>
        <v>7.5793580290658281E-11</v>
      </c>
      <c r="S105" s="150" t="e">
        <f>+A!O53/(D!S$94)</f>
        <v>#VALUE!</v>
      </c>
      <c r="T105" s="150">
        <f>+A!P53/(D!T$94)</f>
        <v>8.2291444210171654E-11</v>
      </c>
      <c r="U105" s="150">
        <f>+A!Q53/(D!U$94)</f>
        <v>4.0518285602162165E-11</v>
      </c>
      <c r="V105" s="150" t="e">
        <f>+A!R53/(D!V$94)</f>
        <v>#VALUE!</v>
      </c>
      <c r="W105" s="150">
        <f>+A!S53/(D!W$94)</f>
        <v>1.0695724615604411E-11</v>
      </c>
      <c r="X105" s="150">
        <f>+A!T53/(D!X$94)</f>
        <v>2.4696674752701056E-10</v>
      </c>
      <c r="Y105" s="150" t="e">
        <f>+A!U53/(D!Y$94)</f>
        <v>#VALUE!</v>
      </c>
      <c r="Z105" s="150">
        <f>+A!V53/(D!Z$94)</f>
        <v>6.2284731519229253E-13</v>
      </c>
      <c r="AA105" s="150">
        <f>+A!W53/(D!AA$94)</f>
        <v>4.0659689297892965E-10</v>
      </c>
      <c r="AB105" s="150">
        <f>+A!X53/(D!AB$94)</f>
        <v>1.0988758129481865E-11</v>
      </c>
      <c r="AC105" s="150">
        <f>+A!Y53/(D!AC$94)</f>
        <v>9.9581008639111349E-11</v>
      </c>
      <c r="AD105" s="150">
        <f>+A!Z53/(D!AD$94)</f>
        <v>2.0826350867337025E-10</v>
      </c>
      <c r="AE105" s="150">
        <f>+A!AA53/(D!AE$94)</f>
        <v>8.6523501424790591E-11</v>
      </c>
      <c r="AF105" s="150">
        <f>+A!AB53/(D!AF$94)</f>
        <v>6.9567738490417276E-11</v>
      </c>
      <c r="AG105" s="150">
        <f>+A!AC53/(D!AG$94)</f>
        <v>1.3651499095890814E-12</v>
      </c>
      <c r="AH105" s="150" t="e">
        <f>+A!AD53/(D!AH$94)</f>
        <v>#VALUE!</v>
      </c>
    </row>
    <row r="106" spans="6:34" x14ac:dyDescent="0.25">
      <c r="F106" s="234" t="s">
        <v>23</v>
      </c>
      <c r="G106" s="235"/>
      <c r="H106" s="150" t="e">
        <f>+A!D54/(D!H$94)</f>
        <v>#VALUE!</v>
      </c>
      <c r="I106" s="150" t="e">
        <f>+A!E54/(D!I$94)</f>
        <v>#VALUE!</v>
      </c>
      <c r="J106" s="150" t="e">
        <f>+A!F54/(D!J$94)</f>
        <v>#VALUE!</v>
      </c>
      <c r="K106" s="150" t="e">
        <f>+A!G54/(D!K$94)</f>
        <v>#VALUE!</v>
      </c>
      <c r="L106" s="150" t="e">
        <f>+A!H54/(D!L$94)</f>
        <v>#VALUE!</v>
      </c>
      <c r="M106" s="150" t="e">
        <f>+A!I54/(D!M$94)</f>
        <v>#VALUE!</v>
      </c>
      <c r="N106" s="150" t="e">
        <f>+A!J53/(D!N$94)</f>
        <v>#VALUE!</v>
      </c>
      <c r="O106" s="150" t="e">
        <f>+A!K54/(D!O$94)</f>
        <v>#VALUE!</v>
      </c>
      <c r="P106" s="150" t="e">
        <f>+A!L54/(D!P$94)</f>
        <v>#VALUE!</v>
      </c>
      <c r="Q106" s="150" t="e">
        <f>+A!M54/(D!Q$94)</f>
        <v>#VALUE!</v>
      </c>
      <c r="R106" s="150" t="e">
        <f>+A!N54/(D!R$94)</f>
        <v>#VALUE!</v>
      </c>
      <c r="S106" s="150">
        <f>+A!O54/(D!S$94)</f>
        <v>1.2870426100200041E-10</v>
      </c>
      <c r="T106" s="150" t="e">
        <f>+A!P54/(D!T$94)</f>
        <v>#VALUE!</v>
      </c>
      <c r="U106" s="150">
        <f>+A!Q54/(D!U$94)</f>
        <v>7.0709838065528076E-11</v>
      </c>
      <c r="V106" s="150" t="e">
        <f>+A!R54/(D!V$94)</f>
        <v>#VALUE!</v>
      </c>
      <c r="W106" s="150">
        <f>+A!S54/(D!W$94)</f>
        <v>6.0436950935612653E-11</v>
      </c>
      <c r="X106" s="150">
        <f>+A!T54/(D!X$94)</f>
        <v>2.2553032045684692E-11</v>
      </c>
      <c r="Y106" s="150">
        <f>+A!U54/(D!Y$94)</f>
        <v>3.2570519448738511E-10</v>
      </c>
      <c r="Z106" s="150">
        <f>+A!V54/(D!Z$94)</f>
        <v>9.1537619289058863E-11</v>
      </c>
      <c r="AA106" s="150">
        <f>+A!W54/(D!AA$94)</f>
        <v>3.7801999998508278E-10</v>
      </c>
      <c r="AB106" s="150">
        <f>+A!X54/(D!AB$94)</f>
        <v>1.1428308454661139E-10</v>
      </c>
      <c r="AC106" s="150">
        <f>+A!Y54/(D!AC$94)</f>
        <v>3.6807706336967707E-9</v>
      </c>
      <c r="AD106" s="150">
        <f>+A!Z54/(D!AD$94)</f>
        <v>1.42381264765113E-9</v>
      </c>
      <c r="AE106" s="150">
        <f>+A!AA54/(D!AE$94)</f>
        <v>2.7616544613707366E-10</v>
      </c>
      <c r="AF106" s="150">
        <f>+A!AB54/(D!AF$94)</f>
        <v>3.4200785255014016E-10</v>
      </c>
      <c r="AG106" s="150">
        <f>+A!AC54/(D!AG$94)</f>
        <v>9.1749912622789215E-11</v>
      </c>
      <c r="AH106" s="150">
        <f>+A!AD54/(D!AH$94)</f>
        <v>6.3886458329530528E-11</v>
      </c>
    </row>
    <row r="107" spans="6:34" x14ac:dyDescent="0.25">
      <c r="F107" s="230" t="s">
        <v>24</v>
      </c>
      <c r="G107" s="231"/>
      <c r="H107" s="150">
        <f>+A!D55/(D!H$94)</f>
        <v>2.2053399620074155E-10</v>
      </c>
      <c r="I107" s="150">
        <f>+A!E55/(D!I$94)</f>
        <v>4.9351529507750111E-11</v>
      </c>
      <c r="J107" s="150" t="e">
        <f>+A!F55/(D!J$94)</f>
        <v>#VALUE!</v>
      </c>
      <c r="K107" s="150" t="e">
        <f>+A!G55/(D!K$94)</f>
        <v>#VALUE!</v>
      </c>
      <c r="L107" s="150" t="e">
        <f>+A!H55/(D!L$94)</f>
        <v>#VALUE!</v>
      </c>
      <c r="M107" s="150" t="e">
        <f>+A!I55/(D!M$94)</f>
        <v>#VALUE!</v>
      </c>
      <c r="N107" s="150" t="e">
        <f>+A!J54/(D!N$94)</f>
        <v>#VALUE!</v>
      </c>
      <c r="O107" s="150">
        <f>+A!K55/(D!O$94)</f>
        <v>6.5483904646119612E-11</v>
      </c>
      <c r="P107" s="150">
        <f>+A!L55/(D!P$94)</f>
        <v>6.3762807382180685E-10</v>
      </c>
      <c r="Q107" s="150">
        <f>+A!M55/(D!Q$94)</f>
        <v>5.7498398251895949E-11</v>
      </c>
      <c r="R107" s="150" t="e">
        <f>+A!N55/(D!R$94)</f>
        <v>#VALUE!</v>
      </c>
      <c r="S107" s="150" t="e">
        <f>+A!O55/(D!S$94)</f>
        <v>#VALUE!</v>
      </c>
      <c r="T107" s="150">
        <f>+A!P55/(D!T$94)</f>
        <v>1.3968253629120902E-12</v>
      </c>
      <c r="U107" s="150" t="e">
        <f>+A!Q55/(D!U$94)</f>
        <v>#VALUE!</v>
      </c>
      <c r="V107" s="150" t="e">
        <f>+A!R55/(D!V$94)</f>
        <v>#VALUE!</v>
      </c>
      <c r="W107" s="150">
        <f>+A!S55/(D!W$94)</f>
        <v>1.1739124830960273E-11</v>
      </c>
      <c r="X107" s="150" t="e">
        <f>+A!T55/(D!X$94)</f>
        <v>#VALUE!</v>
      </c>
      <c r="Y107" s="150">
        <f>+A!U55/(D!Y$94)</f>
        <v>7.8000369891061447E-11</v>
      </c>
      <c r="Z107" s="150" t="e">
        <f>+A!V55/(D!Z$94)</f>
        <v>#VALUE!</v>
      </c>
      <c r="AA107" s="150">
        <f>+A!W55/(D!AA$94)</f>
        <v>2.3266119748089298E-11</v>
      </c>
      <c r="AB107" s="150">
        <f>+A!X55/(D!AB$94)</f>
        <v>5.9478995940538121E-11</v>
      </c>
      <c r="AC107" s="150">
        <f>+A!Y55/(D!AC$94)</f>
        <v>3.768443218919588E-10</v>
      </c>
      <c r="AD107" s="150">
        <f>+A!Z55/(D!AD$94)</f>
        <v>7.1965921300825131E-11</v>
      </c>
      <c r="AE107" s="150">
        <f>+A!AA55/(D!AE$94)</f>
        <v>5.9267222047338052E-11</v>
      </c>
      <c r="AF107" s="150">
        <f>+A!AB55/(D!AF$94)</f>
        <v>1.8492180686904669E-11</v>
      </c>
      <c r="AG107" s="150">
        <f>+A!AC55/(D!AG$94)</f>
        <v>1.4745468820187538E-10</v>
      </c>
      <c r="AH107" s="150" t="e">
        <f>+A!AD55/(D!AH$94)</f>
        <v>#VALUE!</v>
      </c>
    </row>
    <row r="108" spans="6:34" ht="15.75" thickBot="1" x14ac:dyDescent="0.3">
      <c r="F108" s="232" t="s">
        <v>25</v>
      </c>
      <c r="G108" s="233"/>
      <c r="H108" s="151" t="e">
        <f>+A!D56/(D!H$94)</f>
        <v>#VALUE!</v>
      </c>
      <c r="I108" s="151" t="e">
        <f>+A!E56/(D!I$94)</f>
        <v>#VALUE!</v>
      </c>
      <c r="J108" s="151" t="e">
        <f>+A!F56/(D!J$94)</f>
        <v>#VALUE!</v>
      </c>
      <c r="K108" s="151" t="e">
        <f>+A!G56/(D!K$94)</f>
        <v>#VALUE!</v>
      </c>
      <c r="L108" s="151" t="e">
        <f>+A!H56/(D!L$94)</f>
        <v>#VALUE!</v>
      </c>
      <c r="M108" s="151" t="e">
        <f>+A!I56/(D!M$94)</f>
        <v>#VALUE!</v>
      </c>
      <c r="N108" s="151" t="e">
        <f>+A!J55/(D!N$94)</f>
        <v>#VALUE!</v>
      </c>
      <c r="O108" s="151" t="e">
        <f>+A!K56/(D!O$94)</f>
        <v>#VALUE!</v>
      </c>
      <c r="P108" s="151" t="e">
        <f>+A!L56/(D!P$94)</f>
        <v>#VALUE!</v>
      </c>
      <c r="Q108" s="151">
        <f>+A!M56/(D!Q$94)</f>
        <v>2.3914960651412453E-11</v>
      </c>
      <c r="R108" s="151">
        <f>+A!N56/(D!R$94)</f>
        <v>6.5238652963781249E-12</v>
      </c>
      <c r="S108" s="151" t="e">
        <f>+A!O56/(D!S$94)</f>
        <v>#VALUE!</v>
      </c>
      <c r="T108" s="151">
        <f>+A!P56/(D!T$94)</f>
        <v>6.018959289492723E-12</v>
      </c>
      <c r="U108" s="151" t="e">
        <f>+A!Q56/(D!U$94)</f>
        <v>#VALUE!</v>
      </c>
      <c r="V108" s="151" t="e">
        <f>+A!R56/(D!V$94)</f>
        <v>#VALUE!</v>
      </c>
      <c r="W108" s="151">
        <f>+A!S56/(D!W$94)</f>
        <v>3.4896328272771327E-15</v>
      </c>
      <c r="X108" s="151">
        <f>+A!T56/(D!X$94)</f>
        <v>2.0899023606009114E-11</v>
      </c>
      <c r="Y108" s="151">
        <f>+A!U56/(D!Y$94)</f>
        <v>1.3479947789828123E-11</v>
      </c>
      <c r="Z108" s="151" t="e">
        <f>+A!V56/(D!Z$94)</f>
        <v>#VALUE!</v>
      </c>
      <c r="AA108" s="151">
        <f>+A!W56/(D!AA$94)</f>
        <v>1.3119499124895284E-11</v>
      </c>
      <c r="AB108" s="151">
        <f>+A!X56/(D!AB$94)</f>
        <v>3.4073668618548421E-15</v>
      </c>
      <c r="AC108" s="151">
        <f>+A!Y56/(D!AC$94)</f>
        <v>1.7685847365886767E-11</v>
      </c>
      <c r="AD108" s="151">
        <f>+A!Z56/(D!AD$94)</f>
        <v>0</v>
      </c>
      <c r="AE108" s="151" t="e">
        <f>+A!AA56/(D!AE$94)</f>
        <v>#VALUE!</v>
      </c>
      <c r="AF108" s="151" t="e">
        <f>+A!AB56/(D!AF$94)</f>
        <v>#VALUE!</v>
      </c>
      <c r="AG108" s="151" t="e">
        <f>+A!AC56/(D!AG$94)</f>
        <v>#VALUE!</v>
      </c>
      <c r="AH108" s="151">
        <f>+A!AD56/(D!AH$94)</f>
        <v>3.1800128586127692E-15</v>
      </c>
    </row>
    <row r="109" spans="6:34" x14ac:dyDescent="0.25">
      <c r="F109" t="s">
        <v>52</v>
      </c>
      <c r="I109" s="43"/>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202" t="s">
        <v>26</v>
      </c>
      <c r="G112" s="222"/>
      <c r="H112" s="38">
        <f>+B!E46/(D!H$94)</f>
        <v>3.0494897469844221E-10</v>
      </c>
      <c r="I112" s="38" t="e">
        <f>+B!F46/(D!I$94)</f>
        <v>#VALUE!</v>
      </c>
      <c r="J112" s="38">
        <f>+B!G46/(D!J$94)</f>
        <v>7.1067269321387183E-12</v>
      </c>
      <c r="K112" s="38">
        <f>+B!H46/(D!K$94)</f>
        <v>1.9708922082394947E-9</v>
      </c>
      <c r="L112" s="38">
        <f>+B!I46/(D!L$94)</f>
        <v>1.0936790946300567E-10</v>
      </c>
      <c r="M112" s="38">
        <f>+B!J46/(D!M$94)</f>
        <v>3.3064502641477767E-10</v>
      </c>
      <c r="N112" s="38">
        <f>+B!K46/(D!N$94)</f>
        <v>7.5273070996541982E-10</v>
      </c>
      <c r="O112" s="38">
        <f>+B!L46/(D!O$94)</f>
        <v>4.4662779111171809E-10</v>
      </c>
      <c r="P112" s="38" t="e">
        <f>+B!M46/(D!P$94)</f>
        <v>#VALUE!</v>
      </c>
      <c r="Q112" s="38">
        <f>+B!N46/(D!Q$94)</f>
        <v>4.5891101278585401E-11</v>
      </c>
      <c r="R112" s="38">
        <f>+B!O46/(D!R$94)</f>
        <v>8.5565643781969938E-12</v>
      </c>
      <c r="S112" s="38">
        <f>+B!P46/(D!S$94)</f>
        <v>4.1239070216736356E-11</v>
      </c>
      <c r="T112" s="38">
        <f>+B!Q46/(D!T$94)</f>
        <v>1.7269611573659103E-9</v>
      </c>
      <c r="U112" s="38">
        <f>+B!R46/(D!U$94)</f>
        <v>6.0709299216201999E-11</v>
      </c>
      <c r="V112" s="38">
        <f>+B!S46/(D!V$94)</f>
        <v>1.1510003937421943E-10</v>
      </c>
      <c r="W112" s="38">
        <f>+B!T46/(D!W$94)</f>
        <v>2.6100010805053858E-10</v>
      </c>
      <c r="X112" s="38">
        <f>+B!U46/(D!X$94)</f>
        <v>7.3400356479104871E-11</v>
      </c>
      <c r="Y112" s="38">
        <f>+B!V46/(D!Y$94)</f>
        <v>6.9178350660269486E-8</v>
      </c>
      <c r="Z112" s="38">
        <f>+B!W46/(D!Z$94)</f>
        <v>1.2997096244415974E-10</v>
      </c>
      <c r="AA112" s="38">
        <f>+B!X46/(D!AA$94)</f>
        <v>3.3155598188435359E-11</v>
      </c>
      <c r="AB112" s="38">
        <f>+B!Y46/(D!AB$94)</f>
        <v>5.875353686934747E-8</v>
      </c>
      <c r="AC112" s="38">
        <f>+B!Z46/(D!AC$94)</f>
        <v>4.5363738845327317E-12</v>
      </c>
      <c r="AD112" s="38">
        <f>+B!AA46/(D!AD$94)</f>
        <v>7.5778239430773052E-11</v>
      </c>
      <c r="AE112" s="38">
        <f>+B!AB46/(D!AE$94)</f>
        <v>5.1924355248268414E-8</v>
      </c>
      <c r="AF112" s="38" t="e">
        <f>+B!AC46/(D!AF$94)</f>
        <v>#VALUE!</v>
      </c>
      <c r="AG112" s="38">
        <f>+B!AD46/(D!AG$94)</f>
        <v>8.7873586102680633E-8</v>
      </c>
      <c r="AH112" s="38">
        <f>+B!AE46/(D!AH$94)</f>
        <v>5.7411983949523523E-9</v>
      </c>
    </row>
    <row r="113" spans="6:34" x14ac:dyDescent="0.25">
      <c r="F113" s="230" t="s">
        <v>16</v>
      </c>
      <c r="G113" s="231"/>
      <c r="H113" s="39" t="e">
        <f>+B!E47/(D!H$94)</f>
        <v>#VALUE!</v>
      </c>
      <c r="I113" s="39" t="e">
        <f>+B!F47/(D!I$94)</f>
        <v>#VALUE!</v>
      </c>
      <c r="J113" s="39" t="e">
        <f>+B!G47/(D!J$94)</f>
        <v>#VALUE!</v>
      </c>
      <c r="K113" s="39">
        <f>+B!H47/(D!K$94)</f>
        <v>1.4682193107086406E-9</v>
      </c>
      <c r="L113" s="39" t="e">
        <f>+B!I47/(D!L$94)</f>
        <v>#VALUE!</v>
      </c>
      <c r="M113" s="39">
        <f>+B!J47/(D!M$94)</f>
        <v>2.2285276555524121E-10</v>
      </c>
      <c r="N113" s="39">
        <f>+B!K47/(D!N$94)</f>
        <v>3.6780731581263751E-10</v>
      </c>
      <c r="O113" s="39" t="e">
        <f>+B!L47/(D!O$94)</f>
        <v>#VALUE!</v>
      </c>
      <c r="P113" s="39" t="e">
        <f>+B!M47/(D!P$94)</f>
        <v>#VALUE!</v>
      </c>
      <c r="Q113" s="39" t="e">
        <f>+B!N47/(D!Q$94)</f>
        <v>#VALUE!</v>
      </c>
      <c r="R113" s="39" t="e">
        <f>+B!O47/(D!R$94)</f>
        <v>#VALUE!</v>
      </c>
      <c r="S113" s="39" t="e">
        <f>+B!P47/(D!S$94)</f>
        <v>#VALUE!</v>
      </c>
      <c r="T113" s="39" t="e">
        <f>+B!Q47/(D!T$94)</f>
        <v>#VALUE!</v>
      </c>
      <c r="U113" s="39" t="e">
        <f>+B!R47/(D!U$94)</f>
        <v>#VALUE!</v>
      </c>
      <c r="V113" s="39" t="e">
        <f>+B!S47/(D!V$94)</f>
        <v>#VALUE!</v>
      </c>
      <c r="W113" s="39" t="e">
        <f>+B!T47/(D!W$94)</f>
        <v>#VALUE!</v>
      </c>
      <c r="X113" s="39" t="e">
        <f>+B!U47/(D!X$94)</f>
        <v>#VALUE!</v>
      </c>
      <c r="Y113" s="39" t="e">
        <f>+B!V47/(D!Y$94)</f>
        <v>#VALUE!</v>
      </c>
      <c r="Z113" s="39" t="e">
        <f>+B!W47/(D!Z$94)</f>
        <v>#VALUE!</v>
      </c>
      <c r="AA113" s="39" t="e">
        <f>+B!X47/(D!AA$94)</f>
        <v>#VALUE!</v>
      </c>
      <c r="AB113" s="39" t="e">
        <f>+B!Y47/(D!AB$94)</f>
        <v>#VALUE!</v>
      </c>
      <c r="AC113" s="39" t="e">
        <f>+B!Z47/(D!AC$94)</f>
        <v>#VALUE!</v>
      </c>
      <c r="AD113" s="39" t="e">
        <f>+B!AA47/(D!AD$94)</f>
        <v>#VALUE!</v>
      </c>
      <c r="AE113" s="39" t="e">
        <f>+B!AB47/(D!AE$94)</f>
        <v>#VALUE!</v>
      </c>
      <c r="AF113" s="39" t="e">
        <f>+B!AC47/(D!AF$94)</f>
        <v>#VALUE!</v>
      </c>
      <c r="AG113" s="39" t="e">
        <f>+B!AD47/(D!AG$94)</f>
        <v>#VALUE!</v>
      </c>
      <c r="AH113" s="39">
        <f>+B!AE47/(D!AH$94)</f>
        <v>4.6456807851473943E-11</v>
      </c>
    </row>
    <row r="114" spans="6:34" x14ac:dyDescent="0.25">
      <c r="F114" s="234" t="s">
        <v>17</v>
      </c>
      <c r="G114" s="235"/>
      <c r="H114" s="40" t="e">
        <f>+B!E48/(D!H$94)</f>
        <v>#VALUE!</v>
      </c>
      <c r="I114" s="40" t="e">
        <f>+B!F48/(D!I$94)</f>
        <v>#VALUE!</v>
      </c>
      <c r="J114" s="40">
        <f>+B!G48/(D!J$94)</f>
        <v>7.1067269321387183E-12</v>
      </c>
      <c r="K114" s="40">
        <f>+B!H48/(D!K$94)</f>
        <v>1.4688592701416897E-11</v>
      </c>
      <c r="L114" s="40" t="e">
        <f>+B!I48/(D!L$94)</f>
        <v>#VALUE!</v>
      </c>
      <c r="M114" s="40" t="e">
        <f>+B!J48/(D!M$94)</f>
        <v>#VALUE!</v>
      </c>
      <c r="N114" s="40">
        <f>+B!K48/(D!N$94)</f>
        <v>1.3918904872681548E-11</v>
      </c>
      <c r="O114" s="40" t="e">
        <f>+B!L48/(D!O$94)</f>
        <v>#VALUE!</v>
      </c>
      <c r="P114" s="40" t="e">
        <f>+B!M48/(D!P$94)</f>
        <v>#VALUE!</v>
      </c>
      <c r="Q114" s="40" t="e">
        <f>+B!N48/(D!Q$94)</f>
        <v>#VALUE!</v>
      </c>
      <c r="R114" s="40" t="e">
        <f>+B!O48/(D!R$94)</f>
        <v>#VALUE!</v>
      </c>
      <c r="S114" s="40" t="e">
        <f>+B!P48/(D!S$94)</f>
        <v>#VALUE!</v>
      </c>
      <c r="T114" s="40" t="e">
        <f>+B!Q48/(D!T$94)</f>
        <v>#VALUE!</v>
      </c>
      <c r="U114" s="40" t="e">
        <f>+B!R48/(D!U$94)</f>
        <v>#VALUE!</v>
      </c>
      <c r="V114" s="40" t="e">
        <f>+B!S48/(D!V$94)</f>
        <v>#VALUE!</v>
      </c>
      <c r="W114" s="40" t="e">
        <f>+B!T48/(D!W$94)</f>
        <v>#VALUE!</v>
      </c>
      <c r="X114" s="40" t="e">
        <f>+B!U48/(D!X$94)</f>
        <v>#VALUE!</v>
      </c>
      <c r="Y114" s="40" t="e">
        <f>+B!V48/(D!Y$94)</f>
        <v>#VALUE!</v>
      </c>
      <c r="Z114" s="40" t="e">
        <f>+B!W48/(D!Z$94)</f>
        <v>#VALUE!</v>
      </c>
      <c r="AA114" s="40" t="e">
        <f>+B!X48/(D!AA$94)</f>
        <v>#VALUE!</v>
      </c>
      <c r="AB114" s="40" t="e">
        <f>+B!Y48/(D!AB$94)</f>
        <v>#VALUE!</v>
      </c>
      <c r="AC114" s="40" t="e">
        <f>+B!Z48/(D!AC$94)</f>
        <v>#VALUE!</v>
      </c>
      <c r="AD114" s="40" t="e">
        <f>+B!AA48/(D!AD$94)</f>
        <v>#VALUE!</v>
      </c>
      <c r="AE114" s="40" t="e">
        <f>+B!AB48/(D!AE$94)</f>
        <v>#VALUE!</v>
      </c>
      <c r="AF114" s="40" t="e">
        <f>+B!AC48/(D!AF$94)</f>
        <v>#VALUE!</v>
      </c>
      <c r="AG114" s="40" t="e">
        <f>+B!AD48/(D!AG$94)</f>
        <v>#VALUE!</v>
      </c>
      <c r="AH114" s="40" t="e">
        <f>+B!AE48/(D!AH$94)</f>
        <v>#VALUE!</v>
      </c>
    </row>
    <row r="115" spans="6:34" x14ac:dyDescent="0.25">
      <c r="F115" s="230" t="s">
        <v>18</v>
      </c>
      <c r="G115" s="231"/>
      <c r="H115" s="40" t="e">
        <f>+B!E49/(D!H$94)</f>
        <v>#VALUE!</v>
      </c>
      <c r="I115" s="40" t="e">
        <f>+B!F49/(D!I$94)</f>
        <v>#VALUE!</v>
      </c>
      <c r="J115" s="40" t="e">
        <f>+B!G49/(D!J$94)</f>
        <v>#VALUE!</v>
      </c>
      <c r="K115" s="40" t="e">
        <f>+B!H49/(D!K$94)</f>
        <v>#VALUE!</v>
      </c>
      <c r="L115" s="40" t="e">
        <f>+B!I49/(D!L$94)</f>
        <v>#VALUE!</v>
      </c>
      <c r="M115" s="40" t="e">
        <f>+B!J49/(D!M$94)</f>
        <v>#VALUE!</v>
      </c>
      <c r="N115" s="40" t="e">
        <f>+B!K49/(D!N$94)</f>
        <v>#VALUE!</v>
      </c>
      <c r="O115" s="40" t="e">
        <f>+B!L49/(D!O$94)</f>
        <v>#VALUE!</v>
      </c>
      <c r="P115" s="40" t="e">
        <f>+B!M49/(D!P$94)</f>
        <v>#VALUE!</v>
      </c>
      <c r="Q115" s="40" t="e">
        <f>+B!N49/(D!Q$94)</f>
        <v>#VALUE!</v>
      </c>
      <c r="R115" s="40" t="e">
        <f>+B!O49/(D!R$94)</f>
        <v>#VALUE!</v>
      </c>
      <c r="S115" s="40" t="e">
        <f>+B!P49/(D!S$94)</f>
        <v>#VALUE!</v>
      </c>
      <c r="T115" s="40" t="e">
        <f>+B!Q49/(D!T$94)</f>
        <v>#VALUE!</v>
      </c>
      <c r="U115" s="40" t="e">
        <f>+B!R49/(D!U$94)</f>
        <v>#VALUE!</v>
      </c>
      <c r="V115" s="40" t="e">
        <f>+B!S49/(D!V$94)</f>
        <v>#VALUE!</v>
      </c>
      <c r="W115" s="40">
        <f>+B!T49/(D!W$94)</f>
        <v>2.6095474282378397E-10</v>
      </c>
      <c r="X115" s="40" t="e">
        <f>+B!U49/(D!X$94)</f>
        <v>#VALUE!</v>
      </c>
      <c r="Y115" s="40" t="e">
        <f>+B!V49/(D!Y$94)</f>
        <v>#VALUE!</v>
      </c>
      <c r="Z115" s="40" t="e">
        <f>+B!W49/(D!Z$94)</f>
        <v>#VALUE!</v>
      </c>
      <c r="AA115" s="40" t="e">
        <f>+B!X49/(D!AA$94)</f>
        <v>#VALUE!</v>
      </c>
      <c r="AB115" s="40" t="e">
        <f>+B!Y49/(D!AB$94)</f>
        <v>#VALUE!</v>
      </c>
      <c r="AC115" s="40" t="e">
        <f>+B!Z49/(D!AC$94)</f>
        <v>#VALUE!</v>
      </c>
      <c r="AD115" s="40" t="e">
        <f>+B!AA49/(D!AD$94)</f>
        <v>#VALUE!</v>
      </c>
      <c r="AE115" s="40" t="e">
        <f>+B!AB49/(D!AE$94)</f>
        <v>#VALUE!</v>
      </c>
      <c r="AF115" s="40" t="e">
        <f>+B!AC49/(D!AF$94)</f>
        <v>#VALUE!</v>
      </c>
      <c r="AG115" s="40" t="e">
        <f>+B!AD49/(D!AG$94)</f>
        <v>#VALUE!</v>
      </c>
      <c r="AH115" s="40" t="e">
        <f>+B!AE49/(D!AH$94)</f>
        <v>#VALUE!</v>
      </c>
    </row>
    <row r="116" spans="6:34" x14ac:dyDescent="0.25">
      <c r="F116" s="234" t="s">
        <v>19</v>
      </c>
      <c r="G116" s="235"/>
      <c r="H116" s="40" t="e">
        <f>+B!E50/(D!H$94)</f>
        <v>#VALUE!</v>
      </c>
      <c r="I116" s="40" t="e">
        <f>+B!F50/(D!I$94)</f>
        <v>#VALUE!</v>
      </c>
      <c r="J116" s="40" t="e">
        <f>+B!G50/(D!J$94)</f>
        <v>#VALUE!</v>
      </c>
      <c r="K116" s="40" t="e">
        <f>+B!H50/(D!K$94)</f>
        <v>#VALUE!</v>
      </c>
      <c r="L116" s="40" t="e">
        <f>+B!I50/(D!L$94)</f>
        <v>#VALUE!</v>
      </c>
      <c r="M116" s="40" t="e">
        <f>+B!J50/(D!M$94)</f>
        <v>#VALUE!</v>
      </c>
      <c r="N116" s="40" t="e">
        <f>+B!K50/(D!N$94)</f>
        <v>#VALUE!</v>
      </c>
      <c r="O116" s="40" t="e">
        <f>+B!L50/(D!O$94)</f>
        <v>#VALUE!</v>
      </c>
      <c r="P116" s="40" t="e">
        <f>+B!M50/(D!P$94)</f>
        <v>#VALUE!</v>
      </c>
      <c r="Q116" s="40" t="e">
        <f>+B!N50/(D!Q$94)</f>
        <v>#VALUE!</v>
      </c>
      <c r="R116" s="40" t="e">
        <f>+B!O50/(D!R$94)</f>
        <v>#VALUE!</v>
      </c>
      <c r="S116" s="40" t="e">
        <f>+B!P50/(D!S$94)</f>
        <v>#VALUE!</v>
      </c>
      <c r="T116" s="40" t="e">
        <f>+B!Q50/(D!T$94)</f>
        <v>#VALUE!</v>
      </c>
      <c r="U116" s="40" t="e">
        <f>+B!R50/(D!U$94)</f>
        <v>#VALUE!</v>
      </c>
      <c r="V116" s="40">
        <f>+B!S50/(D!V$94)</f>
        <v>2.3537224396313144E-11</v>
      </c>
      <c r="W116" s="40" t="e">
        <f>+B!T50/(D!W$94)</f>
        <v>#VALUE!</v>
      </c>
      <c r="X116" s="40" t="e">
        <f>+B!U50/(D!X$94)</f>
        <v>#VALUE!</v>
      </c>
      <c r="Y116" s="40">
        <f>+B!V50/(D!Y$94)</f>
        <v>6.9149269020907714E-8</v>
      </c>
      <c r="Z116" s="40" t="e">
        <f>+B!W50/(D!Z$94)</f>
        <v>#VALUE!</v>
      </c>
      <c r="AA116" s="40" t="e">
        <f>+B!X50/(D!AA$94)</f>
        <v>#VALUE!</v>
      </c>
      <c r="AB116" s="40">
        <f>+B!Y50/(D!AB$94)</f>
        <v>5.8749407140710906E-8</v>
      </c>
      <c r="AC116" s="40" t="e">
        <f>+B!Z50/(D!AC$94)</f>
        <v>#VALUE!</v>
      </c>
      <c r="AD116" s="40" t="e">
        <f>+B!AA50/(D!AD$94)</f>
        <v>#VALUE!</v>
      </c>
      <c r="AE116" s="40" t="e">
        <f>+B!AB50/(D!AE$94)</f>
        <v>#VALUE!</v>
      </c>
      <c r="AF116" s="40" t="e">
        <f>+B!AC50/(D!AF$94)</f>
        <v>#VALUE!</v>
      </c>
      <c r="AG116" s="40" t="e">
        <f>+B!AD50/(D!AG$94)</f>
        <v>#VALUE!</v>
      </c>
      <c r="AH116" s="40" t="e">
        <f>+B!AE50/(D!AH$94)</f>
        <v>#VALUE!</v>
      </c>
    </row>
    <row r="117" spans="6:34" x14ac:dyDescent="0.25">
      <c r="F117" s="230" t="s">
        <v>20</v>
      </c>
      <c r="G117" s="231"/>
      <c r="H117" s="40">
        <f>+B!E51/(D!H$94)</f>
        <v>0</v>
      </c>
      <c r="I117" s="40" t="e">
        <f>+B!F51/(D!I$94)</f>
        <v>#VALUE!</v>
      </c>
      <c r="J117" s="40" t="e">
        <f>+B!G51/(D!J$94)</f>
        <v>#VALUE!</v>
      </c>
      <c r="K117" s="40" t="e">
        <f>+B!H51/(D!K$94)</f>
        <v>#VALUE!</v>
      </c>
      <c r="L117" s="40" t="e">
        <f>+B!I51/(D!L$94)</f>
        <v>#VALUE!</v>
      </c>
      <c r="M117" s="40" t="e">
        <f>+B!J51/(D!M$94)</f>
        <v>#VALUE!</v>
      </c>
      <c r="N117" s="40" t="e">
        <f>+B!K51/(D!N$94)</f>
        <v>#VALUE!</v>
      </c>
      <c r="O117" s="40" t="e">
        <f>+B!L51/(D!O$94)</f>
        <v>#VALUE!</v>
      </c>
      <c r="P117" s="40" t="e">
        <f>+B!M51/(D!P$94)</f>
        <v>#VALUE!</v>
      </c>
      <c r="Q117" s="40" t="e">
        <f>+B!N51/(D!Q$94)</f>
        <v>#VALUE!</v>
      </c>
      <c r="R117" s="40" t="e">
        <f>+B!O51/(D!R$94)</f>
        <v>#VALUE!</v>
      </c>
      <c r="S117" s="40" t="e">
        <f>+B!P51/(D!S$94)</f>
        <v>#VALUE!</v>
      </c>
      <c r="T117" s="40" t="e">
        <f>+B!Q51/(D!T$94)</f>
        <v>#VALUE!</v>
      </c>
      <c r="U117" s="40" t="e">
        <f>+B!R51/(D!U$94)</f>
        <v>#VALUE!</v>
      </c>
      <c r="V117" s="40" t="e">
        <f>+B!S51/(D!V$94)</f>
        <v>#VALUE!</v>
      </c>
      <c r="W117" s="40" t="e">
        <f>+B!T51/(D!W$94)</f>
        <v>#VALUE!</v>
      </c>
      <c r="X117" s="40" t="e">
        <f>+B!U51/(D!X$94)</f>
        <v>#VALUE!</v>
      </c>
      <c r="Y117" s="40" t="e">
        <f>+B!V51/(D!Y$94)</f>
        <v>#VALUE!</v>
      </c>
      <c r="Z117" s="40" t="e">
        <f>+B!W51/(D!Z$94)</f>
        <v>#VALUE!</v>
      </c>
      <c r="AA117" s="40" t="e">
        <f>+B!X51/(D!AA$94)</f>
        <v>#VALUE!</v>
      </c>
      <c r="AB117" s="40" t="e">
        <f>+B!Y51/(D!AB$94)</f>
        <v>#VALUE!</v>
      </c>
      <c r="AC117" s="40" t="e">
        <f>+B!Z51/(D!AC$94)</f>
        <v>#VALUE!</v>
      </c>
      <c r="AD117" s="40" t="e">
        <f>+B!AA51/(D!AD$94)</f>
        <v>#VALUE!</v>
      </c>
      <c r="AE117" s="40" t="e">
        <f>+B!AB51/(D!AE$94)</f>
        <v>#VALUE!</v>
      </c>
      <c r="AF117" s="40" t="e">
        <f>+B!AC51/(D!AF$94)</f>
        <v>#VALUE!</v>
      </c>
      <c r="AG117" s="40" t="e">
        <f>+B!AD51/(D!AG$94)</f>
        <v>#VALUE!</v>
      </c>
      <c r="AH117" s="40" t="e">
        <f>+B!AE51/(D!AH$94)</f>
        <v>#VALUE!</v>
      </c>
    </row>
    <row r="118" spans="6:34" x14ac:dyDescent="0.25">
      <c r="F118" s="234" t="s">
        <v>21</v>
      </c>
      <c r="G118" s="235"/>
      <c r="H118" s="40">
        <f>+B!E52/(D!H$94)</f>
        <v>3.0494897469844221E-10</v>
      </c>
      <c r="I118" s="40" t="e">
        <f>+B!F52/(D!I$94)</f>
        <v>#VALUE!</v>
      </c>
      <c r="J118" s="40" t="e">
        <f>+B!G52/(D!J$94)</f>
        <v>#VALUE!</v>
      </c>
      <c r="K118" s="40">
        <f>+B!H52/(D!K$94)</f>
        <v>4.8798430482943738E-10</v>
      </c>
      <c r="L118" s="40">
        <f>+B!I52/(D!L$94)</f>
        <v>1.0936790946300567E-10</v>
      </c>
      <c r="M118" s="40">
        <f>+B!J52/(D!M$94)</f>
        <v>3.8834046612254299E-11</v>
      </c>
      <c r="N118" s="40">
        <f>+B!K52/(D!N$94)</f>
        <v>1.1817323332285445E-10</v>
      </c>
      <c r="O118" s="40">
        <f>+B!L52/(D!O$94)</f>
        <v>9.5086916878971807E-11</v>
      </c>
      <c r="P118" s="40" t="e">
        <f>+B!M52/(D!P$94)</f>
        <v>#VALUE!</v>
      </c>
      <c r="Q118" s="40" t="e">
        <f>+B!N52/(D!Q$94)</f>
        <v>#VALUE!</v>
      </c>
      <c r="R118" s="40" t="e">
        <f>+B!O52/(D!R$94)</f>
        <v>#VALUE!</v>
      </c>
      <c r="S118" s="40" t="e">
        <f>+B!P52/(D!S$94)</f>
        <v>#VALUE!</v>
      </c>
      <c r="T118" s="40">
        <f>+B!Q52/(D!T$94)</f>
        <v>1.7261075418663529E-9</v>
      </c>
      <c r="U118" s="40" t="e">
        <f>+B!R52/(D!U$94)</f>
        <v>#VALUE!</v>
      </c>
      <c r="V118" s="40" t="e">
        <f>+B!S52/(D!V$94)</f>
        <v>#VALUE!</v>
      </c>
      <c r="W118" s="40" t="e">
        <f>+B!T52/(D!W$94)</f>
        <v>#VALUE!</v>
      </c>
      <c r="X118" s="40" t="e">
        <f>+B!U52/(D!X$94)</f>
        <v>#VALUE!</v>
      </c>
      <c r="Y118" s="40" t="e">
        <f>+B!V52/(D!Y$94)</f>
        <v>#VALUE!</v>
      </c>
      <c r="Z118" s="40" t="e">
        <f>+B!W52/(D!Z$94)</f>
        <v>#VALUE!</v>
      </c>
      <c r="AA118" s="40" t="e">
        <f>+B!X52/(D!AA$94)</f>
        <v>#VALUE!</v>
      </c>
      <c r="AB118" s="40" t="e">
        <f>+B!Y52/(D!AB$94)</f>
        <v>#VALUE!</v>
      </c>
      <c r="AC118" s="40">
        <f>+B!Z52/(D!AC$94)</f>
        <v>4.1792626122507319E-12</v>
      </c>
      <c r="AD118" s="40" t="e">
        <f>+B!AA52/(D!AD$94)</f>
        <v>#VALUE!</v>
      </c>
      <c r="AE118" s="40">
        <f>+B!AB52/(D!AE$94)</f>
        <v>5.1709979479279711E-8</v>
      </c>
      <c r="AF118" s="40">
        <f>+B!AC52/(D!AF$94)</f>
        <v>5.7681524926415426E-8</v>
      </c>
      <c r="AG118" s="40">
        <f>+B!AD52/(D!AG$94)</f>
        <v>8.7695232411647094E-8</v>
      </c>
      <c r="AH118" s="40">
        <f>+B!AE52/(D!AH$94)</f>
        <v>5.5778188743154031E-9</v>
      </c>
    </row>
    <row r="119" spans="6:34" x14ac:dyDescent="0.25">
      <c r="F119" s="230" t="s">
        <v>22</v>
      </c>
      <c r="G119" s="231"/>
      <c r="H119" s="40" t="e">
        <f>+B!E53/(D!H$94)</f>
        <v>#VALUE!</v>
      </c>
      <c r="I119" s="40" t="e">
        <f>+B!F53/(D!I$94)</f>
        <v>#VALUE!</v>
      </c>
      <c r="J119" s="40" t="e">
        <f>+B!G53/(D!J$94)</f>
        <v>#VALUE!</v>
      </c>
      <c r="K119" s="40" t="e">
        <f>+B!H53/(D!K$94)</f>
        <v>#VALUE!</v>
      </c>
      <c r="L119" s="40" t="e">
        <f>+B!I53/(D!L$94)</f>
        <v>#VALUE!</v>
      </c>
      <c r="M119" s="40">
        <f>+B!J53/(D!M$94)</f>
        <v>6.8958214247282183E-11</v>
      </c>
      <c r="N119" s="40" t="e">
        <f>+B!K53/(D!N$94)</f>
        <v>#VALUE!</v>
      </c>
      <c r="O119" s="40">
        <f>+B!L53/(D!O$94)</f>
        <v>3.5154087423274627E-10</v>
      </c>
      <c r="P119" s="40" t="e">
        <f>+B!M53/(D!P$94)</f>
        <v>#VALUE!</v>
      </c>
      <c r="Q119" s="40" t="e">
        <f>+B!N53/(D!Q$94)</f>
        <v>#VALUE!</v>
      </c>
      <c r="R119" s="40" t="e">
        <f>+B!O53/(D!R$94)</f>
        <v>#VALUE!</v>
      </c>
      <c r="S119" s="40">
        <f>+B!P53/(D!S$94)</f>
        <v>1.0654715515861965E-11</v>
      </c>
      <c r="T119" s="40" t="e">
        <f>+B!Q53/(D!T$94)</f>
        <v>#VALUE!</v>
      </c>
      <c r="U119" s="40" t="e">
        <f>+B!R53/(D!U$94)</f>
        <v>#VALUE!</v>
      </c>
      <c r="V119" s="40">
        <f>+B!S53/(D!V$94)</f>
        <v>7.0654702849627396E-11</v>
      </c>
      <c r="W119" s="40" t="e">
        <f>+B!T53/(D!W$94)</f>
        <v>#VALUE!</v>
      </c>
      <c r="X119" s="40">
        <f>+B!U53/(D!X$94)</f>
        <v>5.6675166444695858E-11</v>
      </c>
      <c r="Y119" s="40" t="e">
        <f>+B!V53/(D!Y$94)</f>
        <v>#VALUE!</v>
      </c>
      <c r="Z119" s="40">
        <f>+B!W53/(D!Z$94)</f>
        <v>7.3495983192690515E-11</v>
      </c>
      <c r="AA119" s="40" t="e">
        <f>+B!X53/(D!AA$94)</f>
        <v>#VALUE!</v>
      </c>
      <c r="AB119" s="40">
        <f>+B!Y53/(D!AB$94)</f>
        <v>3.1279627791827449E-12</v>
      </c>
      <c r="AC119" s="40" t="e">
        <f>+B!Z53/(D!AC$94)</f>
        <v>#VALUE!</v>
      </c>
      <c r="AD119" s="40">
        <f>+B!AA53/(D!AD$94)</f>
        <v>7.5778239430773052E-11</v>
      </c>
      <c r="AE119" s="40">
        <f>+B!AB53/(D!AE$94)</f>
        <v>2.1437876122489701E-10</v>
      </c>
      <c r="AF119" s="40">
        <f>+B!AC53/(D!AF$94)</f>
        <v>2.767637251759749E-10</v>
      </c>
      <c r="AG119" s="40">
        <f>+B!AD53/(D!AG$94)</f>
        <v>1.7835369103355021E-10</v>
      </c>
      <c r="AH119" s="40" t="e">
        <f>+B!AE53/(D!AH$94)</f>
        <v>#VALUE!</v>
      </c>
    </row>
    <row r="120" spans="6:34" x14ac:dyDescent="0.25">
      <c r="F120" s="234" t="s">
        <v>23</v>
      </c>
      <c r="G120" s="235"/>
      <c r="H120" s="40" t="e">
        <f>+B!E54/(D!H$94)</f>
        <v>#VALUE!</v>
      </c>
      <c r="I120" s="40" t="e">
        <f>+B!F54/(D!I$94)</f>
        <v>#VALUE!</v>
      </c>
      <c r="J120" s="40" t="e">
        <f>+B!G54/(D!J$94)</f>
        <v>#VALUE!</v>
      </c>
      <c r="K120" s="40" t="e">
        <f>+B!H54/(D!K$94)</f>
        <v>#VALUE!</v>
      </c>
      <c r="L120" s="40" t="e">
        <f>+B!I54/(D!L$94)</f>
        <v>#VALUE!</v>
      </c>
      <c r="M120" s="40" t="e">
        <f>+B!J54/(D!M$94)</f>
        <v>#VALUE!</v>
      </c>
      <c r="N120" s="40" t="e">
        <f>+B!K54/(D!N$94)</f>
        <v>#VALUE!</v>
      </c>
      <c r="O120" s="40" t="e">
        <f>+B!L54/(D!O$94)</f>
        <v>#VALUE!</v>
      </c>
      <c r="P120" s="40" t="e">
        <f>+B!M54/(D!P$94)</f>
        <v>#VALUE!</v>
      </c>
      <c r="Q120" s="40">
        <f>+B!N54/(D!Q$94)</f>
        <v>4.5891101278585401E-11</v>
      </c>
      <c r="R120" s="40">
        <f>+B!O54/(D!R$94)</f>
        <v>8.5565643781969938E-12</v>
      </c>
      <c r="S120" s="40" t="e">
        <f>+B!P54/(D!S$94)</f>
        <v>#VALUE!</v>
      </c>
      <c r="T120" s="40" t="e">
        <f>+B!Q54/(D!T$94)</f>
        <v>#VALUE!</v>
      </c>
      <c r="U120" s="40">
        <f>+B!R54/(D!U$94)</f>
        <v>6.0709299216201999E-11</v>
      </c>
      <c r="V120" s="40" t="e">
        <f>+B!S54/(D!V$94)</f>
        <v>#VALUE!</v>
      </c>
      <c r="W120" s="40" t="e">
        <f>+B!T54/(D!W$94)</f>
        <v>#VALUE!</v>
      </c>
      <c r="X120" s="40">
        <f>+B!U54/(D!X$94)</f>
        <v>1.6298252837886249E-11</v>
      </c>
      <c r="Y120" s="40" t="e">
        <f>+B!V54/(D!Y$94)</f>
        <v>#VALUE!</v>
      </c>
      <c r="Z120" s="40">
        <f>+B!W54/(D!Z$94)</f>
        <v>1.0886742988235031E-11</v>
      </c>
      <c r="AA120" s="40" t="e">
        <f>+B!X54/(D!AA$94)</f>
        <v>#VALUE!</v>
      </c>
      <c r="AB120" s="40" t="e">
        <f>+B!Y54/(D!AB$94)</f>
        <v>#VALUE!</v>
      </c>
      <c r="AC120" s="40" t="e">
        <f>+B!Z54/(D!AC$94)</f>
        <v>#VALUE!</v>
      </c>
      <c r="AD120" s="40" t="e">
        <f>+B!AA54/(D!AD$94)</f>
        <v>#VALUE!</v>
      </c>
      <c r="AE120" s="40" t="e">
        <f>+B!AB54/(D!AE$94)</f>
        <v>#VALUE!</v>
      </c>
      <c r="AF120" s="40" t="e">
        <f>+B!AC54/(D!AF$94)</f>
        <v>#VALUE!</v>
      </c>
      <c r="AG120" s="40" t="e">
        <f>+B!AD54/(D!AG$94)</f>
        <v>#VALUE!</v>
      </c>
      <c r="AH120" s="40">
        <f>+B!AE54/(D!AH$94)</f>
        <v>1.046224230483601E-12</v>
      </c>
    </row>
    <row r="121" spans="6:34" x14ac:dyDescent="0.25">
      <c r="F121" s="230" t="s">
        <v>24</v>
      </c>
      <c r="G121" s="231"/>
      <c r="H121" s="40" t="e">
        <f>+B!E55/(D!H$94)</f>
        <v>#VALUE!</v>
      </c>
      <c r="I121" s="40" t="e">
        <f>+B!F55/(D!I$94)</f>
        <v>#VALUE!</v>
      </c>
      <c r="J121" s="40" t="e">
        <f>+B!G55/(D!J$94)</f>
        <v>#VALUE!</v>
      </c>
      <c r="K121" s="40" t="e">
        <f>+B!H55/(D!K$94)</f>
        <v>#VALUE!</v>
      </c>
      <c r="L121" s="40" t="e">
        <f>+B!I55/(D!L$94)</f>
        <v>#VALUE!</v>
      </c>
      <c r="M121" s="40" t="e">
        <f>+B!J55/(D!M$94)</f>
        <v>#VALUE!</v>
      </c>
      <c r="N121" s="40">
        <f>+B!K55/(D!N$94)</f>
        <v>2.5283125595724613E-10</v>
      </c>
      <c r="O121" s="40" t="e">
        <f>+B!L55/(D!O$94)</f>
        <v>#VALUE!</v>
      </c>
      <c r="P121" s="40" t="e">
        <f>+B!M55/(D!P$94)</f>
        <v>#VALUE!</v>
      </c>
      <c r="Q121" s="40" t="e">
        <f>+B!N55/(D!Q$94)</f>
        <v>#VALUE!</v>
      </c>
      <c r="R121" s="40" t="e">
        <f>+B!O55/(D!R$94)</f>
        <v>#VALUE!</v>
      </c>
      <c r="S121" s="40" t="e">
        <f>+B!P55/(D!S$94)</f>
        <v>#VALUE!</v>
      </c>
      <c r="T121" s="40">
        <f>+B!Q55/(D!T$94)</f>
        <v>8.5361549955738848E-13</v>
      </c>
      <c r="U121" s="40" t="e">
        <f>+B!R55/(D!U$94)</f>
        <v>#VALUE!</v>
      </c>
      <c r="V121" s="40">
        <f>+B!S55/(D!V$94)</f>
        <v>2.0908112128278899E-11</v>
      </c>
      <c r="W121" s="40">
        <f>+B!T55/(D!W$94)</f>
        <v>4.5365226754602722E-14</v>
      </c>
      <c r="X121" s="40">
        <f>+B!U55/(D!X$94)</f>
        <v>4.2693719652275757E-13</v>
      </c>
      <c r="Y121" s="40" t="e">
        <f>+B!V55/(D!Y$94)</f>
        <v>#VALUE!</v>
      </c>
      <c r="Z121" s="40" t="e">
        <f>+B!W55/(D!Z$94)</f>
        <v>#VALUE!</v>
      </c>
      <c r="AA121" s="40">
        <f>+B!X55/(D!AA$94)</f>
        <v>3.3155598188435359E-11</v>
      </c>
      <c r="AB121" s="40">
        <f>+B!Y55/(D!AB$94)</f>
        <v>1.0017658573853235E-12</v>
      </c>
      <c r="AC121" s="40">
        <f>+B!Z55/(D!AC$94)</f>
        <v>3.5711127228199998E-13</v>
      </c>
      <c r="AD121" s="40" t="e">
        <f>+B!AA55/(D!AD$94)</f>
        <v>#VALUE!</v>
      </c>
      <c r="AE121" s="40" t="e">
        <f>+B!AB55/(D!AE$94)</f>
        <v>#VALUE!</v>
      </c>
      <c r="AF121" s="40" t="e">
        <f>+B!AC55/(D!AF$94)</f>
        <v>#VALUE!</v>
      </c>
      <c r="AG121" s="40" t="e">
        <f>+B!AD55/(D!AG$94)</f>
        <v>#VALUE!</v>
      </c>
      <c r="AH121" s="40">
        <f>+B!AE55/(D!AH$94)</f>
        <v>2.8756856280435269E-11</v>
      </c>
    </row>
    <row r="122" spans="6:34" ht="15.75" thickBot="1" x14ac:dyDescent="0.3">
      <c r="F122" s="232" t="s">
        <v>25</v>
      </c>
      <c r="G122" s="233"/>
      <c r="H122" s="41" t="e">
        <f>+B!E56/(D!H$94)</f>
        <v>#VALUE!</v>
      </c>
      <c r="I122" s="41" t="e">
        <f>+B!F56/(D!I$94)</f>
        <v>#VALUE!</v>
      </c>
      <c r="J122" s="41" t="e">
        <f>+B!G56/(D!J$94)</f>
        <v>#VALUE!</v>
      </c>
      <c r="K122" s="41" t="e">
        <f>+B!H56/(D!K$94)</f>
        <v>#VALUE!</v>
      </c>
      <c r="L122" s="41" t="e">
        <f>+B!I56/(D!L$94)</f>
        <v>#VALUE!</v>
      </c>
      <c r="M122" s="41" t="e">
        <f>+B!J56/(D!M$94)</f>
        <v>#VALUE!</v>
      </c>
      <c r="N122" s="41" t="e">
        <f>+B!K56/(D!N$94)</f>
        <v>#VALUE!</v>
      </c>
      <c r="O122" s="41" t="e">
        <f>+B!L56/(D!O$94)</f>
        <v>#VALUE!</v>
      </c>
      <c r="P122" s="41" t="e">
        <f>+B!M56/(D!P$94)</f>
        <v>#VALUE!</v>
      </c>
      <c r="Q122" s="41" t="e">
        <f>+B!N56/(D!Q$94)</f>
        <v>#VALUE!</v>
      </c>
      <c r="R122" s="41" t="e">
        <f>+B!O56/(D!R$94)</f>
        <v>#VALUE!</v>
      </c>
      <c r="S122" s="41">
        <f>+B!P56/(D!S$94)</f>
        <v>3.0584354700874384E-11</v>
      </c>
      <c r="T122" s="41" t="e">
        <f>+B!Q56/(D!T$94)</f>
        <v>#VALUE!</v>
      </c>
      <c r="U122" s="41" t="e">
        <f>+B!R56/(D!U$94)</f>
        <v>#VALUE!</v>
      </c>
      <c r="V122" s="41">
        <f>+B!S56/(D!V$94)</f>
        <v>4.3029660687958217E-15</v>
      </c>
      <c r="W122" s="41" t="e">
        <f>+B!T56/(D!W$94)</f>
        <v>#VALUE!</v>
      </c>
      <c r="X122" s="41" t="e">
        <f>+B!U56/(D!X$94)</f>
        <v>#VALUE!</v>
      </c>
      <c r="Y122" s="41">
        <f>+B!V56/(D!Y$94)</f>
        <v>2.9081639361775196E-11</v>
      </c>
      <c r="Z122" s="41">
        <f>+B!W56/(D!Z$94)</f>
        <v>4.5588236263234188E-11</v>
      </c>
      <c r="AA122" s="41" t="e">
        <f>+B!X56/(D!AA$94)</f>
        <v>#VALUE!</v>
      </c>
      <c r="AB122" s="41" t="e">
        <f>+B!Y56/(D!AB$94)</f>
        <v>#VALUE!</v>
      </c>
      <c r="AC122" s="41" t="e">
        <f>+B!Z56/(D!AC$94)</f>
        <v>#VALUE!</v>
      </c>
      <c r="AD122" s="41" t="e">
        <f>+B!AA56/(D!AD$94)</f>
        <v>#VALUE!</v>
      </c>
      <c r="AE122" s="41" t="e">
        <f>+B!AB56/(D!AE$94)</f>
        <v>#VALUE!</v>
      </c>
      <c r="AF122" s="41" t="e">
        <f>+B!AC56/(D!AF$94)</f>
        <v>#VALUE!</v>
      </c>
      <c r="AG122" s="41" t="e">
        <f>+B!AD56/(D!AG$94)</f>
        <v>#VALUE!</v>
      </c>
      <c r="AH122" s="41">
        <f>+B!AE56/(D!AH$94)</f>
        <v>8.7122812287414024E-11</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202" t="s">
        <v>26</v>
      </c>
      <c r="G126" s="222"/>
      <c r="H126" s="153">
        <f>+'C'!D46/(D!H$94)</f>
        <v>6.029459559506485E-8</v>
      </c>
      <c r="I126" s="153" t="e">
        <f>+'C'!E46/(D!I$94)</f>
        <v>#VALUE!</v>
      </c>
      <c r="J126" s="153" t="e">
        <f>+'C'!F46/(D!J$94)</f>
        <v>#VALUE!</v>
      </c>
      <c r="K126" s="153" t="e">
        <f>+'C'!G46/(D!K$94)</f>
        <v>#VALUE!</v>
      </c>
      <c r="L126" s="153">
        <f>+'C'!H46/(D!L$94)</f>
        <v>3.365475436269342E-8</v>
      </c>
      <c r="M126" s="153" t="e">
        <f>+'C'!I46/(D!M$94)</f>
        <v>#VALUE!</v>
      </c>
      <c r="N126" s="153">
        <f>+'C'!J46/(D!N$94)</f>
        <v>1.1706471015278216E-8</v>
      </c>
      <c r="O126" s="153">
        <f>+'C'!K46/(D!O$94)</f>
        <v>2.6071270794120405E-9</v>
      </c>
      <c r="P126" s="153" t="e">
        <f>+'C'!L46/(D!P$94)</f>
        <v>#VALUE!</v>
      </c>
      <c r="Q126" s="153">
        <f>+'C'!M46/(D!Q$94)</f>
        <v>2.7906034482895547E-8</v>
      </c>
      <c r="R126" s="153">
        <f>+'C'!N46/(D!R$94)</f>
        <v>8.1302263474653689E-9</v>
      </c>
      <c r="S126" s="153">
        <f>+'C'!O46/(D!S$94)</f>
        <v>7.5546140444482705E-9</v>
      </c>
      <c r="T126" s="153">
        <f>+'C'!P46/(D!T$94)</f>
        <v>4.6891960942646095E-9</v>
      </c>
      <c r="U126" s="153">
        <f>+'C'!Q46/(D!U$94)</f>
        <v>4.4740230677899533E-10</v>
      </c>
      <c r="V126" s="153">
        <f>+'C'!R46/(D!V$94)</f>
        <v>6.0377928987522332E-10</v>
      </c>
      <c r="W126" s="153">
        <f>+'C'!S46/(D!W$94)</f>
        <v>2.4103103315972793E-9</v>
      </c>
      <c r="X126" s="153">
        <f>+'C'!T46/(D!X$94)</f>
        <v>3.3873167316367579E-9</v>
      </c>
      <c r="Y126" s="153">
        <f>+'C'!U46/(D!Y$94)</f>
        <v>-6.3378414404426885E-8</v>
      </c>
      <c r="Z126" s="153">
        <f>+'C'!V46/(D!Z$94)</f>
        <v>4.6112213109653512E-9</v>
      </c>
      <c r="AA126" s="153">
        <f>+'C'!W46/(D!AA$94)</f>
        <v>2.9300149989403782E-8</v>
      </c>
      <c r="AB126" s="153">
        <f>+'C'!X46/(D!AB$94)</f>
        <v>-3.5285491828233371E-8</v>
      </c>
      <c r="AC126" s="153">
        <f>+'C'!Y46/(D!AC$94)</f>
        <v>5.7864224465024317E-9</v>
      </c>
      <c r="AD126" s="153">
        <f>+'C'!Z46/(D!AD$94)</f>
        <v>2.6750321307800005E-9</v>
      </c>
      <c r="AE126" s="153">
        <f>+'C'!AA46/(D!AE$94)</f>
        <v>-5.0821599518167745E-8</v>
      </c>
      <c r="AF126" s="153" t="e">
        <f>+'C'!AB46/(D!AF$94)</f>
        <v>#VALUE!</v>
      </c>
      <c r="AG126" s="153">
        <f>+'C'!AC46/(D!AG$94)</f>
        <v>-7.4267070361127747E-8</v>
      </c>
      <c r="AH126" s="153">
        <f>+'C'!AD46/(D!AH$94)</f>
        <v>-1.9961767516855594E-9</v>
      </c>
    </row>
    <row r="127" spans="6:34" x14ac:dyDescent="0.25">
      <c r="F127" s="230" t="s">
        <v>16</v>
      </c>
      <c r="G127" s="231"/>
      <c r="H127" s="149" t="e">
        <f>+'C'!D47/(D!H$94)</f>
        <v>#VALUE!</v>
      </c>
      <c r="I127" s="149" t="e">
        <f>+'C'!E47/(D!I$94)</f>
        <v>#VALUE!</v>
      </c>
      <c r="J127" s="149" t="e">
        <f>+'C'!F47/(D!J$94)</f>
        <v>#VALUE!</v>
      </c>
      <c r="K127" s="149" t="e">
        <f>+'C'!G47/(D!K$94)</f>
        <v>#VALUE!</v>
      </c>
      <c r="L127" s="149" t="e">
        <f>+'C'!H47/(D!L$94)</f>
        <v>#VALUE!</v>
      </c>
      <c r="M127" s="149" t="e">
        <f>+'C'!I47/(D!M$94)</f>
        <v>#VALUE!</v>
      </c>
      <c r="N127" s="149">
        <f>+'C'!J47/(D!N$94)</f>
        <v>-4.9179451744734055E-12</v>
      </c>
      <c r="O127" s="149" t="e">
        <f>+'C'!K47/(D!O$94)</f>
        <v>#VALUE!</v>
      </c>
      <c r="P127" s="149" t="e">
        <f>+'C'!L47/(D!P$94)</f>
        <v>#VALUE!</v>
      </c>
      <c r="Q127" s="149" t="e">
        <f>+'C'!M47/(D!Q$94)</f>
        <v>#VALUE!</v>
      </c>
      <c r="R127" s="149" t="e">
        <f>+'C'!N47/(D!R$94)</f>
        <v>#VALUE!</v>
      </c>
      <c r="S127" s="149" t="e">
        <f>+'C'!O47/(D!S$94)</f>
        <v>#VALUE!</v>
      </c>
      <c r="T127" s="149" t="e">
        <f>+'C'!P47/(D!T$94)</f>
        <v>#VALUE!</v>
      </c>
      <c r="U127" s="149" t="e">
        <f>+'C'!Q47/(D!U$94)</f>
        <v>#VALUE!</v>
      </c>
      <c r="V127" s="149" t="e">
        <f>+'C'!R47/(D!V$94)</f>
        <v>#VALUE!</v>
      </c>
      <c r="W127" s="149" t="e">
        <f>+'C'!S47/(D!W$94)</f>
        <v>#VALUE!</v>
      </c>
      <c r="X127" s="149" t="e">
        <f>+'C'!T47/(D!X$94)</f>
        <v>#VALUE!</v>
      </c>
      <c r="Y127" s="149" t="e">
        <f>+'C'!U47/(D!Y$94)</f>
        <v>#VALUE!</v>
      </c>
      <c r="Z127" s="149" t="e">
        <f>+'C'!V47/(D!Z$94)</f>
        <v>#VALUE!</v>
      </c>
      <c r="AA127" s="149" t="e">
        <f>+'C'!W47/(D!AA$94)</f>
        <v>#VALUE!</v>
      </c>
      <c r="AB127" s="149" t="e">
        <f>+'C'!X47/(D!AB$94)</f>
        <v>#VALUE!</v>
      </c>
      <c r="AC127" s="149" t="e">
        <f>+'C'!Y47/(D!AC$94)</f>
        <v>#VALUE!</v>
      </c>
      <c r="AD127" s="149" t="e">
        <f>+'C'!Z47/(D!AD$94)</f>
        <v>#VALUE!</v>
      </c>
      <c r="AE127" s="149" t="e">
        <f>+'C'!AA47/(D!AE$94)</f>
        <v>#VALUE!</v>
      </c>
      <c r="AF127" s="149" t="e">
        <f>+'C'!AB47/(D!AF$94)</f>
        <v>#VALUE!</v>
      </c>
      <c r="AG127" s="149" t="e">
        <f>+'C'!AC47/(D!AG$94)</f>
        <v>#VALUE!</v>
      </c>
      <c r="AH127" s="149">
        <f>+'C'!AD47/(D!AH$94)</f>
        <v>1.8667247882371503E-9</v>
      </c>
    </row>
    <row r="128" spans="6:34" x14ac:dyDescent="0.25">
      <c r="F128" s="234" t="s">
        <v>17</v>
      </c>
      <c r="G128" s="235"/>
      <c r="H128" s="150" t="e">
        <f>+'C'!D48/(D!H$94)</f>
        <v>#VALUE!</v>
      </c>
      <c r="I128" s="150" t="e">
        <f>+'C'!E48/(D!I$94)</f>
        <v>#VALUE!</v>
      </c>
      <c r="J128" s="150" t="e">
        <f>+'C'!F48/(D!J$94)</f>
        <v>#VALUE!</v>
      </c>
      <c r="K128" s="150" t="e">
        <f>+'C'!G48/(D!K$94)</f>
        <v>#VALUE!</v>
      </c>
      <c r="L128" s="150" t="e">
        <f>+'C'!H48/(D!L$94)</f>
        <v>#VALUE!</v>
      </c>
      <c r="M128" s="150" t="e">
        <f>+'C'!I48/(D!M$94)</f>
        <v>#VALUE!</v>
      </c>
      <c r="N128" s="150">
        <f>+'C'!J48/(D!N$94)</f>
        <v>3.489704657654826E-10</v>
      </c>
      <c r="O128" s="150" t="e">
        <f>+'C'!K48/(D!O$94)</f>
        <v>#VALUE!</v>
      </c>
      <c r="P128" s="150" t="e">
        <f>+'C'!L48/(D!P$94)</f>
        <v>#VALUE!</v>
      </c>
      <c r="Q128" s="150" t="e">
        <f>+'C'!M48/(D!Q$94)</f>
        <v>#VALUE!</v>
      </c>
      <c r="R128" s="150" t="e">
        <f>+'C'!N48/(D!R$94)</f>
        <v>#VALUE!</v>
      </c>
      <c r="S128" s="150" t="e">
        <f>+'C'!O48/(D!S$94)</f>
        <v>#VALUE!</v>
      </c>
      <c r="T128" s="150" t="e">
        <f>+'C'!P48/(D!T$94)</f>
        <v>#VALUE!</v>
      </c>
      <c r="U128" s="150" t="e">
        <f>+'C'!Q48/(D!U$94)</f>
        <v>#VALUE!</v>
      </c>
      <c r="V128" s="150" t="e">
        <f>+'C'!R48/(D!V$94)</f>
        <v>#VALUE!</v>
      </c>
      <c r="W128" s="150" t="e">
        <f>+'C'!S48/(D!W$94)</f>
        <v>#VALUE!</v>
      </c>
      <c r="X128" s="150" t="e">
        <f>+'C'!T48/(D!X$94)</f>
        <v>#VALUE!</v>
      </c>
      <c r="Y128" s="150" t="e">
        <f>+'C'!U48/(D!Y$94)</f>
        <v>#VALUE!</v>
      </c>
      <c r="Z128" s="150" t="e">
        <f>+'C'!V48/(D!Z$94)</f>
        <v>#VALUE!</v>
      </c>
      <c r="AA128" s="150" t="e">
        <f>+'C'!W48/(D!AA$94)</f>
        <v>#VALUE!</v>
      </c>
      <c r="AB128" s="150" t="e">
        <f>+'C'!X48/(D!AB$94)</f>
        <v>#VALUE!</v>
      </c>
      <c r="AC128" s="150" t="e">
        <f>+'C'!Y48/(D!AC$94)</f>
        <v>#VALUE!</v>
      </c>
      <c r="AD128" s="150" t="e">
        <f>+'C'!Z48/(D!AD$94)</f>
        <v>#VALUE!</v>
      </c>
      <c r="AE128" s="150" t="e">
        <f>+'C'!AA48/(D!AE$94)</f>
        <v>#VALUE!</v>
      </c>
      <c r="AF128" s="150" t="e">
        <f>+'C'!AB48/(D!AF$94)</f>
        <v>#VALUE!</v>
      </c>
      <c r="AG128" s="150" t="e">
        <f>+'C'!AC48/(D!AG$94)</f>
        <v>#VALUE!</v>
      </c>
      <c r="AH128" s="150" t="e">
        <f>+'C'!AD48/(D!AH$94)</f>
        <v>#VALUE!</v>
      </c>
    </row>
    <row r="129" spans="6:34" x14ac:dyDescent="0.25">
      <c r="F129" s="230" t="s">
        <v>18</v>
      </c>
      <c r="G129" s="231"/>
      <c r="H129" s="150" t="e">
        <f>+'C'!D49/(D!H$94)</f>
        <v>#VALUE!</v>
      </c>
      <c r="I129" s="150" t="e">
        <f>+'C'!E49/(D!I$94)</f>
        <v>#VALUE!</v>
      </c>
      <c r="J129" s="150" t="e">
        <f>+'C'!F49/(D!J$94)</f>
        <v>#VALUE!</v>
      </c>
      <c r="K129" s="150" t="e">
        <f>+'C'!G49/(D!K$94)</f>
        <v>#VALUE!</v>
      </c>
      <c r="L129" s="150" t="e">
        <f>+'C'!H49/(D!L$94)</f>
        <v>#VALUE!</v>
      </c>
      <c r="M129" s="150" t="e">
        <f>+'C'!I49/(D!M$94)</f>
        <v>#VALUE!</v>
      </c>
      <c r="N129" s="150" t="e">
        <f>+'C'!J49/(D!N$94)</f>
        <v>#VALUE!</v>
      </c>
      <c r="O129" s="150" t="e">
        <f>+'C'!K49/(D!O$94)</f>
        <v>#VALUE!</v>
      </c>
      <c r="P129" s="150" t="e">
        <f>+'C'!L49/(D!P$94)</f>
        <v>#VALUE!</v>
      </c>
      <c r="Q129" s="150" t="e">
        <f>+'C'!M49/(D!Q$94)</f>
        <v>#VALUE!</v>
      </c>
      <c r="R129" s="150" t="e">
        <f>+'C'!N49/(D!R$94)</f>
        <v>#VALUE!</v>
      </c>
      <c r="S129" s="150" t="e">
        <f>+'C'!O49/(D!S$94)</f>
        <v>#VALUE!</v>
      </c>
      <c r="T129" s="150" t="e">
        <f>+'C'!P49/(D!T$94)</f>
        <v>#VALUE!</v>
      </c>
      <c r="U129" s="150" t="e">
        <f>+'C'!Q49/(D!U$94)</f>
        <v>#VALUE!</v>
      </c>
      <c r="V129" s="150" t="e">
        <f>+'C'!R49/(D!V$94)</f>
        <v>#VALUE!</v>
      </c>
      <c r="W129" s="150" t="e">
        <f>+'C'!S49/(D!W$94)</f>
        <v>#VALUE!</v>
      </c>
      <c r="X129" s="150" t="e">
        <f>+'C'!T49/(D!X$94)</f>
        <v>#VALUE!</v>
      </c>
      <c r="Y129" s="150" t="e">
        <f>+'C'!U49/(D!Y$94)</f>
        <v>#VALUE!</v>
      </c>
      <c r="Z129" s="150" t="e">
        <f>+'C'!V49/(D!Z$94)</f>
        <v>#VALUE!</v>
      </c>
      <c r="AA129" s="150" t="e">
        <f>+'C'!W49/(D!AA$94)</f>
        <v>#VALUE!</v>
      </c>
      <c r="AB129" s="150" t="e">
        <f>+'C'!X49/(D!AB$94)</f>
        <v>#VALUE!</v>
      </c>
      <c r="AC129" s="150" t="e">
        <f>+'C'!Y49/(D!AC$94)</f>
        <v>#VALUE!</v>
      </c>
      <c r="AD129" s="150" t="e">
        <f>+'C'!Z49/(D!AD$94)</f>
        <v>#VALUE!</v>
      </c>
      <c r="AE129" s="150" t="e">
        <f>+'C'!AA49/(D!AE$94)</f>
        <v>#VALUE!</v>
      </c>
      <c r="AF129" s="150" t="e">
        <f>+'C'!AB49/(D!AF$94)</f>
        <v>#VALUE!</v>
      </c>
      <c r="AG129" s="150" t="e">
        <f>+'C'!AC49/(D!AG$94)</f>
        <v>#VALUE!</v>
      </c>
      <c r="AH129" s="150" t="e">
        <f>+'C'!AD49/(D!AH$94)</f>
        <v>#VALUE!</v>
      </c>
    </row>
    <row r="130" spans="6:34" x14ac:dyDescent="0.25">
      <c r="F130" s="234" t="s">
        <v>19</v>
      </c>
      <c r="G130" s="235"/>
      <c r="H130" s="150" t="e">
        <f>+'C'!D50/(D!H$94)</f>
        <v>#VALUE!</v>
      </c>
      <c r="I130" s="150" t="e">
        <f>+'C'!E50/(D!I$94)</f>
        <v>#VALUE!</v>
      </c>
      <c r="J130" s="150" t="e">
        <f>+'C'!F50/(D!J$94)</f>
        <v>#VALUE!</v>
      </c>
      <c r="K130" s="150" t="e">
        <f>+'C'!G50/(D!K$94)</f>
        <v>#VALUE!</v>
      </c>
      <c r="L130" s="150" t="e">
        <f>+'C'!H50/(D!L$94)</f>
        <v>#VALUE!</v>
      </c>
      <c r="M130" s="150" t="e">
        <f>+'C'!I50/(D!M$94)</f>
        <v>#VALUE!</v>
      </c>
      <c r="N130" s="150" t="e">
        <f>+'C'!J50/(D!N$94)</f>
        <v>#VALUE!</v>
      </c>
      <c r="O130" s="150" t="e">
        <f>+'C'!K50/(D!O$94)</f>
        <v>#VALUE!</v>
      </c>
      <c r="P130" s="150" t="e">
        <f>+'C'!L50/(D!P$94)</f>
        <v>#VALUE!</v>
      </c>
      <c r="Q130" s="150" t="e">
        <f>+'C'!M50/(D!Q$94)</f>
        <v>#VALUE!</v>
      </c>
      <c r="R130" s="150" t="e">
        <f>+'C'!N50/(D!R$94)</f>
        <v>#VALUE!</v>
      </c>
      <c r="S130" s="150" t="e">
        <f>+'C'!O50/(D!S$94)</f>
        <v>#VALUE!</v>
      </c>
      <c r="T130" s="150" t="e">
        <f>+'C'!P50/(D!T$94)</f>
        <v>#VALUE!</v>
      </c>
      <c r="U130" s="150" t="e">
        <f>+'C'!Q50/(D!U$94)</f>
        <v>#VALUE!</v>
      </c>
      <c r="V130" s="150" t="e">
        <f>+'C'!R50/(D!V$94)</f>
        <v>#VALUE!</v>
      </c>
      <c r="W130" s="150" t="e">
        <f>+'C'!S50/(D!W$94)</f>
        <v>#VALUE!</v>
      </c>
      <c r="X130" s="150" t="e">
        <f>+'C'!T50/(D!X$94)</f>
        <v>#VALUE!</v>
      </c>
      <c r="Y130" s="150" t="e">
        <f>+'C'!U50/(D!Y$94)</f>
        <v>#VALUE!</v>
      </c>
      <c r="Z130" s="150" t="e">
        <f>+'C'!V50/(D!Z$94)</f>
        <v>#VALUE!</v>
      </c>
      <c r="AA130" s="150" t="e">
        <f>+'C'!W50/(D!AA$94)</f>
        <v>#VALUE!</v>
      </c>
      <c r="AB130" s="150" t="e">
        <f>+'C'!X50/(D!AB$94)</f>
        <v>#VALUE!</v>
      </c>
      <c r="AC130" s="150" t="e">
        <f>+'C'!Y50/(D!AC$94)</f>
        <v>#VALUE!</v>
      </c>
      <c r="AD130" s="150" t="e">
        <f>+'C'!Z50/(D!AD$94)</f>
        <v>#VALUE!</v>
      </c>
      <c r="AE130" s="150" t="e">
        <f>+'C'!AA50/(D!AE$94)</f>
        <v>#VALUE!</v>
      </c>
      <c r="AF130" s="150" t="e">
        <f>+'C'!AB50/(D!AF$94)</f>
        <v>#VALUE!</v>
      </c>
      <c r="AG130" s="150" t="e">
        <f>+'C'!AC50/(D!AG$94)</f>
        <v>#VALUE!</v>
      </c>
      <c r="AH130" s="150" t="e">
        <f>+'C'!AD50/(D!AH$94)</f>
        <v>#VALUE!</v>
      </c>
    </row>
    <row r="131" spans="6:34" x14ac:dyDescent="0.25">
      <c r="F131" s="230" t="s">
        <v>20</v>
      </c>
      <c r="G131" s="231"/>
      <c r="H131" s="150" t="e">
        <f>+'C'!D51/(D!H$94)</f>
        <v>#VALUE!</v>
      </c>
      <c r="I131" s="150" t="e">
        <f>+'C'!E51/(D!I$94)</f>
        <v>#VALUE!</v>
      </c>
      <c r="J131" s="150" t="e">
        <f>+'C'!F51/(D!J$94)</f>
        <v>#VALUE!</v>
      </c>
      <c r="K131" s="150" t="e">
        <f>+'C'!G51/(D!K$94)</f>
        <v>#VALUE!</v>
      </c>
      <c r="L131" s="150" t="e">
        <f>+'C'!H51/(D!L$94)</f>
        <v>#VALUE!</v>
      </c>
      <c r="M131" s="150" t="e">
        <f>+'C'!I51/(D!M$94)</f>
        <v>#VALUE!</v>
      </c>
      <c r="N131" s="150" t="e">
        <f>+'C'!J51/(D!N$94)</f>
        <v>#VALUE!</v>
      </c>
      <c r="O131" s="150" t="e">
        <f>+'C'!K51/(D!O$94)</f>
        <v>#VALUE!</v>
      </c>
      <c r="P131" s="150" t="e">
        <f>+'C'!L51/(D!P$94)</f>
        <v>#VALUE!</v>
      </c>
      <c r="Q131" s="150" t="e">
        <f>+'C'!M51/(D!Q$94)</f>
        <v>#VALUE!</v>
      </c>
      <c r="R131" s="150" t="e">
        <f>+'C'!N51/(D!R$94)</f>
        <v>#VALUE!</v>
      </c>
      <c r="S131" s="150" t="e">
        <f>+'C'!O51/(D!S$94)</f>
        <v>#VALUE!</v>
      </c>
      <c r="T131" s="150" t="e">
        <f>+'C'!P51/(D!T$94)</f>
        <v>#VALUE!</v>
      </c>
      <c r="U131" s="150" t="e">
        <f>+'C'!Q51/(D!U$94)</f>
        <v>#VALUE!</v>
      </c>
      <c r="V131" s="150" t="e">
        <f>+'C'!R51/(D!V$94)</f>
        <v>#VALUE!</v>
      </c>
      <c r="W131" s="150" t="e">
        <f>+'C'!S51/(D!W$94)</f>
        <v>#VALUE!</v>
      </c>
      <c r="X131" s="150" t="e">
        <f>+'C'!T51/(D!X$94)</f>
        <v>#VALUE!</v>
      </c>
      <c r="Y131" s="150" t="e">
        <f>+'C'!U51/(D!Y$94)</f>
        <v>#VALUE!</v>
      </c>
      <c r="Z131" s="150" t="e">
        <f>+'C'!V51/(D!Z$94)</f>
        <v>#VALUE!</v>
      </c>
      <c r="AA131" s="150" t="e">
        <f>+'C'!W51/(D!AA$94)</f>
        <v>#VALUE!</v>
      </c>
      <c r="AB131" s="150" t="e">
        <f>+'C'!X51/(D!AB$94)</f>
        <v>#VALUE!</v>
      </c>
      <c r="AC131" s="150" t="e">
        <f>+'C'!Y51/(D!AC$94)</f>
        <v>#VALUE!</v>
      </c>
      <c r="AD131" s="150" t="e">
        <f>+'C'!Z51/(D!AD$94)</f>
        <v>#VALUE!</v>
      </c>
      <c r="AE131" s="150" t="e">
        <f>+'C'!AA51/(D!AE$94)</f>
        <v>#VALUE!</v>
      </c>
      <c r="AF131" s="150" t="e">
        <f>+'C'!AB51/(D!AF$94)</f>
        <v>#VALUE!</v>
      </c>
      <c r="AG131" s="150" t="e">
        <f>+'C'!AC51/(D!AG$94)</f>
        <v>#VALUE!</v>
      </c>
      <c r="AH131" s="150" t="e">
        <f>+'C'!AD51/(D!AH$94)</f>
        <v>#VALUE!</v>
      </c>
    </row>
    <row r="132" spans="6:34" x14ac:dyDescent="0.25">
      <c r="F132" s="234" t="s">
        <v>21</v>
      </c>
      <c r="G132" s="235"/>
      <c r="H132" s="150" t="e">
        <f>+'C'!D52/(D!H$94)</f>
        <v>#VALUE!</v>
      </c>
      <c r="I132" s="150" t="e">
        <f>+'C'!E52/(D!I$94)</f>
        <v>#VALUE!</v>
      </c>
      <c r="J132" s="150" t="e">
        <f>+'C'!F52/(D!J$94)</f>
        <v>#VALUE!</v>
      </c>
      <c r="K132" s="150" t="e">
        <f>+'C'!G52/(D!K$94)</f>
        <v>#VALUE!</v>
      </c>
      <c r="L132" s="150" t="e">
        <f>+'C'!H52/(D!L$94)</f>
        <v>#VALUE!</v>
      </c>
      <c r="M132" s="150" t="e">
        <f>+'C'!I52/(D!M$94)</f>
        <v>#VALUE!</v>
      </c>
      <c r="N132" s="150" t="e">
        <f>+'C'!J52/(D!N$94)</f>
        <v>#VALUE!</v>
      </c>
      <c r="O132" s="150" t="e">
        <f>+'C'!K52/(D!O$94)</f>
        <v>#VALUE!</v>
      </c>
      <c r="P132" s="150" t="e">
        <f>+'C'!L52/(D!P$94)</f>
        <v>#VALUE!</v>
      </c>
      <c r="Q132" s="150" t="e">
        <f>+'C'!M52/(D!Q$94)</f>
        <v>#VALUE!</v>
      </c>
      <c r="R132" s="150" t="e">
        <f>+'C'!N52/(D!R$94)</f>
        <v>#VALUE!</v>
      </c>
      <c r="S132" s="150" t="e">
        <f>+'C'!O52/(D!S$94)</f>
        <v>#VALUE!</v>
      </c>
      <c r="T132" s="150">
        <f>+'C'!P52/(D!T$94)</f>
        <v>4.3800708813112582E-9</v>
      </c>
      <c r="U132" s="150" t="e">
        <f>+'C'!Q52/(D!U$94)</f>
        <v>#VALUE!</v>
      </c>
      <c r="V132" s="150" t="e">
        <f>+'C'!R52/(D!V$94)</f>
        <v>#VALUE!</v>
      </c>
      <c r="W132" s="150" t="e">
        <f>+'C'!S52/(D!W$94)</f>
        <v>#VALUE!</v>
      </c>
      <c r="X132" s="150" t="e">
        <f>+'C'!T52/(D!X$94)</f>
        <v>#VALUE!</v>
      </c>
      <c r="Y132" s="150" t="e">
        <f>+'C'!U52/(D!Y$94)</f>
        <v>#VALUE!</v>
      </c>
      <c r="Z132" s="150" t="e">
        <f>+'C'!V52/(D!Z$94)</f>
        <v>#VALUE!</v>
      </c>
      <c r="AA132" s="150" t="e">
        <f>+'C'!W52/(D!AA$94)</f>
        <v>#VALUE!</v>
      </c>
      <c r="AB132" s="150" t="e">
        <f>+'C'!X52/(D!AB$94)</f>
        <v>#VALUE!</v>
      </c>
      <c r="AC132" s="150">
        <f>+'C'!Y52/(D!AC$94)</f>
        <v>6.5753024615043965E-10</v>
      </c>
      <c r="AD132" s="150" t="e">
        <f>+'C'!Z52/(D!AD$94)</f>
        <v>#VALUE!</v>
      </c>
      <c r="AE132" s="150">
        <f>+'C'!AA52/(D!AE$94)</f>
        <v>-5.1490720380842753E-8</v>
      </c>
      <c r="AF132" s="150">
        <f>+'C'!AB52/(D!AF$94)</f>
        <v>-5.7533067533413004E-8</v>
      </c>
      <c r="AG132" s="150">
        <f>+'C'!AC52/(D!AG$94)</f>
        <v>-8.7186974891649346E-8</v>
      </c>
      <c r="AH132" s="150">
        <f>+'C'!AD52/(D!AH$94)</f>
        <v>-4.7335954206366025E-9</v>
      </c>
    </row>
    <row r="133" spans="6:34" x14ac:dyDescent="0.25">
      <c r="F133" s="230" t="s">
        <v>22</v>
      </c>
      <c r="G133" s="231"/>
      <c r="H133" s="150" t="e">
        <f>+'C'!D53/(D!H$94)</f>
        <v>#VALUE!</v>
      </c>
      <c r="I133" s="150" t="e">
        <f>+'C'!E53/(D!I$94)</f>
        <v>#VALUE!</v>
      </c>
      <c r="J133" s="150" t="e">
        <f>+'C'!F53/(D!J$94)</f>
        <v>#VALUE!</v>
      </c>
      <c r="K133" s="150" t="e">
        <f>+'C'!G53/(D!K$94)</f>
        <v>#VALUE!</v>
      </c>
      <c r="L133" s="150" t="e">
        <f>+'C'!H53/(D!L$94)</f>
        <v>#VALUE!</v>
      </c>
      <c r="M133" s="150" t="e">
        <f>+'C'!I53/(D!M$94)</f>
        <v>#VALUE!</v>
      </c>
      <c r="N133" s="150" t="e">
        <f>+'C'!J53/(D!N$94)</f>
        <v>#VALUE!</v>
      </c>
      <c r="O133" s="150" t="e">
        <f>+'C'!K53/(D!O$94)</f>
        <v>#VALUE!</v>
      </c>
      <c r="P133" s="150" t="e">
        <f>+'C'!L53/(D!P$94)</f>
        <v>#VALUE!</v>
      </c>
      <c r="Q133" s="150" t="e">
        <f>+'C'!M53/(D!Q$94)</f>
        <v>#VALUE!</v>
      </c>
      <c r="R133" s="150" t="e">
        <f>+'C'!N53/(D!R$94)</f>
        <v>#VALUE!</v>
      </c>
      <c r="S133" s="150" t="e">
        <f>+'C'!O53/(D!S$94)</f>
        <v>#VALUE!</v>
      </c>
      <c r="T133" s="150" t="e">
        <f>+'C'!P53/(D!T$94)</f>
        <v>#VALUE!</v>
      </c>
      <c r="U133" s="150" t="e">
        <f>+'C'!Q53/(D!U$94)</f>
        <v>#VALUE!</v>
      </c>
      <c r="V133" s="150" t="e">
        <f>+'C'!R53/(D!V$94)</f>
        <v>#VALUE!</v>
      </c>
      <c r="W133" s="150" t="e">
        <f>+'C'!S53/(D!W$94)</f>
        <v>#VALUE!</v>
      </c>
      <c r="X133" s="150">
        <f>+'C'!T53/(D!X$94)</f>
        <v>1.9029158108231468E-10</v>
      </c>
      <c r="Y133" s="150" t="e">
        <f>+'C'!U53/(D!Y$94)</f>
        <v>#VALUE!</v>
      </c>
      <c r="Z133" s="150">
        <f>+'C'!V53/(D!Z$94)</f>
        <v>-7.2873135877498225E-11</v>
      </c>
      <c r="AA133" s="150" t="e">
        <f>+'C'!W53/(D!AA$94)</f>
        <v>#VALUE!</v>
      </c>
      <c r="AB133" s="150">
        <f>+'C'!X53/(D!AB$94)</f>
        <v>7.8607953502991206E-12</v>
      </c>
      <c r="AC133" s="150" t="e">
        <f>+'C'!Y53/(D!AC$94)</f>
        <v>#VALUE!</v>
      </c>
      <c r="AD133" s="150">
        <f>+'C'!Z53/(D!AD$94)</f>
        <v>1.3248526924259719E-10</v>
      </c>
      <c r="AE133" s="150">
        <f>+'C'!AA53/(D!AE$94)</f>
        <v>-1.2785525980010642E-10</v>
      </c>
      <c r="AF133" s="150">
        <f>+'C'!AB53/(D!AF$94)</f>
        <v>-2.0719598668555766E-10</v>
      </c>
      <c r="AG133" s="150">
        <f>+'C'!AC53/(D!AG$94)</f>
        <v>-1.7698854112396114E-10</v>
      </c>
      <c r="AH133" s="150" t="e">
        <f>+'C'!AD53/(D!AH$94)</f>
        <v>#VALUE!</v>
      </c>
    </row>
    <row r="134" spans="6:34" x14ac:dyDescent="0.25">
      <c r="F134" s="234" t="s">
        <v>23</v>
      </c>
      <c r="G134" s="235"/>
      <c r="H134" s="150" t="e">
        <f>+'C'!D54/(D!H$94)</f>
        <v>#VALUE!</v>
      </c>
      <c r="I134" s="150" t="e">
        <f>+'C'!E54/(D!I$94)</f>
        <v>#VALUE!</v>
      </c>
      <c r="J134" s="150" t="e">
        <f>+'C'!F54/(D!J$94)</f>
        <v>#VALUE!</v>
      </c>
      <c r="K134" s="150" t="e">
        <f>+'C'!G54/(D!K$94)</f>
        <v>#VALUE!</v>
      </c>
      <c r="L134" s="150" t="e">
        <f>+'C'!H54/(D!L$94)</f>
        <v>#VALUE!</v>
      </c>
      <c r="M134" s="150" t="e">
        <f>+'C'!I54/(D!M$94)</f>
        <v>#VALUE!</v>
      </c>
      <c r="N134" s="150" t="e">
        <f>+'C'!J54/(D!N$94)</f>
        <v>#VALUE!</v>
      </c>
      <c r="O134" s="150" t="e">
        <f>+'C'!K54/(D!O$94)</f>
        <v>#VALUE!</v>
      </c>
      <c r="P134" s="150" t="e">
        <f>+'C'!L54/(D!P$94)</f>
        <v>#VALUE!</v>
      </c>
      <c r="Q134" s="150" t="e">
        <f>+'C'!M54/(D!Q$94)</f>
        <v>#VALUE!</v>
      </c>
      <c r="R134" s="150" t="e">
        <f>+'C'!N54/(D!R$94)</f>
        <v>#VALUE!</v>
      </c>
      <c r="S134" s="150" t="e">
        <f>+'C'!O54/(D!S$94)</f>
        <v>#VALUE!</v>
      </c>
      <c r="T134" s="150" t="e">
        <f>+'C'!P54/(D!T$94)</f>
        <v>#VALUE!</v>
      </c>
      <c r="U134" s="150">
        <f>+'C'!Q54/(D!U$94)</f>
        <v>1.0000538849326076E-11</v>
      </c>
      <c r="V134" s="150" t="e">
        <f>+'C'!R54/(D!V$94)</f>
        <v>#VALUE!</v>
      </c>
      <c r="W134" s="150" t="e">
        <f>+'C'!S54/(D!W$94)</f>
        <v>#VALUE!</v>
      </c>
      <c r="X134" s="150">
        <f>+'C'!T54/(D!X$94)</f>
        <v>6.2547792077984436E-12</v>
      </c>
      <c r="Y134" s="150" t="e">
        <f>+'C'!U54/(D!Y$94)</f>
        <v>#VALUE!</v>
      </c>
      <c r="Z134" s="150">
        <f>+'C'!V54/(D!Z$94)</f>
        <v>8.0650876300823839E-11</v>
      </c>
      <c r="AA134" s="150" t="e">
        <f>+'C'!W54/(D!AA$94)</f>
        <v>#VALUE!</v>
      </c>
      <c r="AB134" s="150" t="e">
        <f>+'C'!X54/(D!AB$94)</f>
        <v>#VALUE!</v>
      </c>
      <c r="AC134" s="150" t="e">
        <f>+'C'!Y54/(D!AC$94)</f>
        <v>#VALUE!</v>
      </c>
      <c r="AD134" s="150" t="e">
        <f>+'C'!Z54/(D!AD$94)</f>
        <v>#VALUE!</v>
      </c>
      <c r="AE134" s="150" t="e">
        <f>+'C'!AA54/(D!AE$94)</f>
        <v>#VALUE!</v>
      </c>
      <c r="AF134" s="150" t="e">
        <f>+'C'!AB54/(D!AF$94)</f>
        <v>#VALUE!</v>
      </c>
      <c r="AG134" s="150" t="e">
        <f>+'C'!AC54/(D!AG$94)</f>
        <v>#VALUE!</v>
      </c>
      <c r="AH134" s="150">
        <f>+'C'!AD54/(D!AH$94)</f>
        <v>6.2840234099046922E-11</v>
      </c>
    </row>
    <row r="135" spans="6:34" x14ac:dyDescent="0.25">
      <c r="F135" s="230" t="s">
        <v>24</v>
      </c>
      <c r="G135" s="231"/>
      <c r="H135" s="150" t="e">
        <f>+'C'!D55/(D!H$94)</f>
        <v>#VALUE!</v>
      </c>
      <c r="I135" s="150" t="e">
        <f>+'C'!E55/(D!I$94)</f>
        <v>#VALUE!</v>
      </c>
      <c r="J135" s="150" t="e">
        <f>+'C'!F55/(D!J$94)</f>
        <v>#VALUE!</v>
      </c>
      <c r="K135" s="150" t="e">
        <f>+'C'!G55/(D!K$94)</f>
        <v>#VALUE!</v>
      </c>
      <c r="L135" s="150" t="e">
        <f>+'C'!H55/(D!L$94)</f>
        <v>#VALUE!</v>
      </c>
      <c r="M135" s="150" t="e">
        <f>+'C'!I55/(D!M$94)</f>
        <v>#VALUE!</v>
      </c>
      <c r="N135" s="150" t="e">
        <f>+'C'!J55/(D!N$94)</f>
        <v>#VALUE!</v>
      </c>
      <c r="O135" s="150" t="e">
        <f>+'C'!K55/(D!O$94)</f>
        <v>#VALUE!</v>
      </c>
      <c r="P135" s="150" t="e">
        <f>+'C'!L55/(D!P$94)</f>
        <v>#VALUE!</v>
      </c>
      <c r="Q135" s="150" t="e">
        <f>+'C'!M55/(D!Q$94)</f>
        <v>#VALUE!</v>
      </c>
      <c r="R135" s="150" t="e">
        <f>+'C'!N55/(D!R$94)</f>
        <v>#VALUE!</v>
      </c>
      <c r="S135" s="150" t="e">
        <f>+'C'!O55/(D!S$94)</f>
        <v>#VALUE!</v>
      </c>
      <c r="T135" s="150">
        <f>+'C'!P55/(D!T$94)</f>
        <v>5.4320986335470172E-13</v>
      </c>
      <c r="U135" s="150" t="e">
        <f>+'C'!Q55/(D!U$94)</f>
        <v>#VALUE!</v>
      </c>
      <c r="V135" s="150" t="e">
        <f>+'C'!R55/(D!V$94)</f>
        <v>#VALUE!</v>
      </c>
      <c r="W135" s="150">
        <f>+'C'!S55/(D!W$94)</f>
        <v>1.1693759604205672E-11</v>
      </c>
      <c r="X135" s="150" t="e">
        <f>+'C'!T55/(D!X$94)</f>
        <v>#VALUE!</v>
      </c>
      <c r="Y135" s="150" t="e">
        <f>+'C'!U55/(D!Y$94)</f>
        <v>#VALUE!</v>
      </c>
      <c r="Z135" s="150" t="e">
        <f>+'C'!V55/(D!Z$94)</f>
        <v>#VALUE!</v>
      </c>
      <c r="AA135" s="150">
        <f>+'C'!W55/(D!AA$94)</f>
        <v>-9.889478440346061E-12</v>
      </c>
      <c r="AB135" s="150">
        <f>+'C'!X55/(D!AB$94)</f>
        <v>5.8477230083152788E-11</v>
      </c>
      <c r="AC135" s="150">
        <f>+'C'!Y55/(D!AC$94)</f>
        <v>3.7648721061967676E-10</v>
      </c>
      <c r="AD135" s="150" t="e">
        <f>+'C'!Z55/(D!AD$94)</f>
        <v>#VALUE!</v>
      </c>
      <c r="AE135" s="150" t="e">
        <f>+'C'!AA55/(D!AE$94)</f>
        <v>#VALUE!</v>
      </c>
      <c r="AF135" s="150" t="e">
        <f>+'C'!AB55/(D!AF$94)</f>
        <v>#VALUE!</v>
      </c>
      <c r="AG135" s="150" t="e">
        <f>+'C'!AC55/(D!AG$94)</f>
        <v>#VALUE!</v>
      </c>
      <c r="AH135" s="150" t="e">
        <f>+'C'!AD55/(D!AH$94)</f>
        <v>#VALUE!</v>
      </c>
    </row>
    <row r="136" spans="6:34" ht="15.75" thickBot="1" x14ac:dyDescent="0.3">
      <c r="F136" s="232" t="s">
        <v>25</v>
      </c>
      <c r="G136" s="233"/>
      <c r="H136" s="151" t="e">
        <f>+'C'!D56/(D!H$94)</f>
        <v>#VALUE!</v>
      </c>
      <c r="I136" s="151" t="e">
        <f>+'C'!E56/(D!I$94)</f>
        <v>#VALUE!</v>
      </c>
      <c r="J136" s="151" t="e">
        <f>+'C'!F56/(D!J$94)</f>
        <v>#VALUE!</v>
      </c>
      <c r="K136" s="151" t="e">
        <f>+'C'!G56/(D!K$94)</f>
        <v>#VALUE!</v>
      </c>
      <c r="L136" s="151" t="e">
        <f>+'C'!H56/(D!L$94)</f>
        <v>#VALUE!</v>
      </c>
      <c r="M136" s="151" t="e">
        <f>+'C'!I56/(D!M$94)</f>
        <v>#VALUE!</v>
      </c>
      <c r="N136" s="151" t="e">
        <f>+'C'!J56/(D!N$94)</f>
        <v>#VALUE!</v>
      </c>
      <c r="O136" s="151" t="e">
        <f>+'C'!K56/(D!O$94)</f>
        <v>#VALUE!</v>
      </c>
      <c r="P136" s="151" t="e">
        <f>+'C'!L56/(D!P$94)</f>
        <v>#VALUE!</v>
      </c>
      <c r="Q136" s="151" t="e">
        <f>+'C'!M56/(D!Q$94)</f>
        <v>#VALUE!</v>
      </c>
      <c r="R136" s="151" t="e">
        <f>+'C'!N56/(D!R$94)</f>
        <v>#VALUE!</v>
      </c>
      <c r="S136" s="151" t="e">
        <f>+'C'!O56/(D!S$94)</f>
        <v>#VALUE!</v>
      </c>
      <c r="T136" s="151" t="e">
        <f>+'C'!P56/(D!T$94)</f>
        <v>#VALUE!</v>
      </c>
      <c r="U136" s="151" t="e">
        <f>+'C'!Q56/(D!U$94)</f>
        <v>#VALUE!</v>
      </c>
      <c r="V136" s="151" t="e">
        <f>+'C'!R56/(D!V$94)</f>
        <v>#VALUE!</v>
      </c>
      <c r="W136" s="151" t="e">
        <f>+'C'!S56/(D!W$94)</f>
        <v>#VALUE!</v>
      </c>
      <c r="X136" s="151" t="e">
        <f>+'C'!T56/(D!X$94)</f>
        <v>#VALUE!</v>
      </c>
      <c r="Y136" s="151">
        <f>+'C'!U56/(D!Y$94)</f>
        <v>-1.5601691571947071E-11</v>
      </c>
      <c r="Z136" s="151" t="e">
        <f>+'C'!V56/(D!Z$94)</f>
        <v>#VALUE!</v>
      </c>
      <c r="AA136" s="151" t="e">
        <f>+'C'!W56/(D!AA$94)</f>
        <v>#VALUE!</v>
      </c>
      <c r="AB136" s="151" t="e">
        <f>+'C'!X56/(D!AB$94)</f>
        <v>#VALUE!</v>
      </c>
      <c r="AC136" s="151" t="e">
        <f>+'C'!Y56/(D!AC$94)</f>
        <v>#VALUE!</v>
      </c>
      <c r="AD136" s="151" t="e">
        <f>+'C'!Z56/(D!AD$94)</f>
        <v>#VALUE!</v>
      </c>
      <c r="AE136" s="151" t="e">
        <f>+'C'!AA56/(D!AE$94)</f>
        <v>#VALUE!</v>
      </c>
      <c r="AF136" s="151" t="e">
        <f>+'C'!AB56/(D!AF$94)</f>
        <v>#VALUE!</v>
      </c>
      <c r="AG136" s="151" t="e">
        <f>+'C'!AC56/(D!AG$94)</f>
        <v>#VALUE!</v>
      </c>
      <c r="AH136" s="151">
        <f>+'C'!AD56/(D!AH$94)</f>
        <v>-8.711963227455541E-11</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202" t="s">
        <v>26</v>
      </c>
      <c r="G140" s="222"/>
      <c r="H140" s="153">
        <f>('C'!D46/2)/(D!H$94)</f>
        <v>3.0147297797532425E-8</v>
      </c>
      <c r="I140" s="153" t="e">
        <f>('C'!E46/2)/(D!I$94)</f>
        <v>#VALUE!</v>
      </c>
      <c r="J140" s="153" t="e">
        <f>('C'!F46/2)/(D!J$94)</f>
        <v>#VALUE!</v>
      </c>
      <c r="K140" s="153" t="e">
        <f>('C'!G46/2)/(D!K$94)</f>
        <v>#VALUE!</v>
      </c>
      <c r="L140" s="153">
        <f>('C'!H46/2)/(D!L$94)</f>
        <v>1.682737718134671E-8</v>
      </c>
      <c r="M140" s="153" t="e">
        <f>('C'!I46/2)/(D!M$94)</f>
        <v>#VALUE!</v>
      </c>
      <c r="N140" s="153">
        <f>('C'!J46/2)/(D!N$94)</f>
        <v>5.8532355076391082E-9</v>
      </c>
      <c r="O140" s="153">
        <f>('C'!K46/2)/(D!O$94)</f>
        <v>1.3035635397060203E-9</v>
      </c>
      <c r="P140" s="153" t="e">
        <f>('C'!L46/2)/(D!P$94)</f>
        <v>#VALUE!</v>
      </c>
      <c r="Q140" s="153">
        <f>('C'!M46/2)/(D!Q$94)</f>
        <v>1.3953017241447774E-8</v>
      </c>
      <c r="R140" s="153">
        <f>('C'!N46/2)/(D!R$94)</f>
        <v>4.0651131737326845E-9</v>
      </c>
      <c r="S140" s="153">
        <f>('C'!O46/2)/(D!S$94)</f>
        <v>3.7773070222241352E-9</v>
      </c>
      <c r="T140" s="153">
        <f>('C'!P46/2)/(D!T$94)</f>
        <v>2.3445980471323048E-9</v>
      </c>
      <c r="U140" s="153">
        <f>('C'!Q46/2)/(D!U$94)</f>
        <v>2.2370115338949766E-10</v>
      </c>
      <c r="V140" s="153">
        <f>('C'!R46/2)/(D!V$94)</f>
        <v>3.0188964493761166E-10</v>
      </c>
      <c r="W140" s="153">
        <f>('C'!S46/2)/(D!W$94)</f>
        <v>1.2051551657986396E-9</v>
      </c>
      <c r="X140" s="153">
        <f>('C'!T46/2)/(D!X$94)</f>
        <v>1.693658365818379E-9</v>
      </c>
      <c r="Y140" s="153">
        <f>('C'!U46/2)/(D!Y$94)</f>
        <v>-3.1689207202213443E-8</v>
      </c>
      <c r="Z140" s="153">
        <f>('C'!V46/2)/(D!Z$94)</f>
        <v>2.3056106554826756E-9</v>
      </c>
      <c r="AA140" s="153">
        <f>('C'!W46/2)/(D!AA$94)</f>
        <v>1.4650074994701891E-8</v>
      </c>
      <c r="AB140" s="153">
        <f>('C'!X46/2)/(D!AB$94)</f>
        <v>-1.7642745914116685E-8</v>
      </c>
      <c r="AC140" s="153">
        <f>('C'!Y46/2)/(D!AC$94)</f>
        <v>2.8932112232512159E-9</v>
      </c>
      <c r="AD140" s="153">
        <f>('C'!Z46/2)/(D!AD$94)</f>
        <v>1.3375160653900002E-9</v>
      </c>
      <c r="AE140" s="153">
        <f>('C'!AA46/2)/(D!AE$94)</f>
        <v>-2.5410799759083872E-8</v>
      </c>
      <c r="AF140" s="153" t="e">
        <f>('C'!AB46/2)/(D!AF$94)</f>
        <v>#VALUE!</v>
      </c>
      <c r="AG140" s="153">
        <f>('C'!AC46/2)/(D!AG$94)</f>
        <v>-3.7133535180563874E-8</v>
      </c>
      <c r="AH140" s="153">
        <f>('C'!AD46/2)/(D!AH$94)</f>
        <v>-9.980883758427797E-10</v>
      </c>
    </row>
    <row r="141" spans="6:34" x14ac:dyDescent="0.25">
      <c r="F141" s="230" t="s">
        <v>16</v>
      </c>
      <c r="G141" s="231"/>
      <c r="H141" s="149" t="e">
        <f>('C'!D47/2)/(D!H$94)</f>
        <v>#VALUE!</v>
      </c>
      <c r="I141" s="149" t="e">
        <f>('C'!E47/2)/(D!I$94)</f>
        <v>#VALUE!</v>
      </c>
      <c r="J141" s="149" t="e">
        <f>('C'!F47/2)/(D!J$94)</f>
        <v>#VALUE!</v>
      </c>
      <c r="K141" s="149" t="e">
        <f>('C'!G47/2)/(D!K$94)</f>
        <v>#VALUE!</v>
      </c>
      <c r="L141" s="149" t="e">
        <f>('C'!H47/2)/(D!L$94)</f>
        <v>#VALUE!</v>
      </c>
      <c r="M141" s="149" t="e">
        <f>('C'!I47/2)/(D!M$94)</f>
        <v>#VALUE!</v>
      </c>
      <c r="N141" s="149">
        <f>('C'!J47/2)/(D!N$94)</f>
        <v>-2.4589725872367028E-12</v>
      </c>
      <c r="O141" s="149" t="e">
        <f>('C'!K47/2)/(D!O$94)</f>
        <v>#VALUE!</v>
      </c>
      <c r="P141" s="149" t="e">
        <f>('C'!L47/2)/(D!P$94)</f>
        <v>#VALUE!</v>
      </c>
      <c r="Q141" s="149" t="e">
        <f>('C'!M47/2)/(D!Q$94)</f>
        <v>#VALUE!</v>
      </c>
      <c r="R141" s="149" t="e">
        <f>('C'!N47/2)/(D!R$94)</f>
        <v>#VALUE!</v>
      </c>
      <c r="S141" s="149" t="e">
        <f>('C'!O47/2)/(D!S$94)</f>
        <v>#VALUE!</v>
      </c>
      <c r="T141" s="149" t="e">
        <f>('C'!P47/2)/(D!T$94)</f>
        <v>#VALUE!</v>
      </c>
      <c r="U141" s="149" t="e">
        <f>('C'!Q47/2)/(D!U$94)</f>
        <v>#VALUE!</v>
      </c>
      <c r="V141" s="149" t="e">
        <f>('C'!R47/2)/(D!V$94)</f>
        <v>#VALUE!</v>
      </c>
      <c r="W141" s="149" t="e">
        <f>('C'!S47/2)/(D!W$94)</f>
        <v>#VALUE!</v>
      </c>
      <c r="X141" s="149" t="e">
        <f>('C'!T47/2)/(D!X$94)</f>
        <v>#VALUE!</v>
      </c>
      <c r="Y141" s="149" t="e">
        <f>('C'!U47/2)/(D!Y$94)</f>
        <v>#VALUE!</v>
      </c>
      <c r="Z141" s="149" t="e">
        <f>('C'!V47/2)/(D!Z$94)</f>
        <v>#VALUE!</v>
      </c>
      <c r="AA141" s="149" t="e">
        <f>('C'!W47/2)/(D!AA$94)</f>
        <v>#VALUE!</v>
      </c>
      <c r="AB141" s="149" t="e">
        <f>('C'!X47/2)/(D!AB$94)</f>
        <v>#VALUE!</v>
      </c>
      <c r="AC141" s="149" t="e">
        <f>('C'!Y47/2)/(D!AC$94)</f>
        <v>#VALUE!</v>
      </c>
      <c r="AD141" s="149" t="e">
        <f>('C'!Z47/2)/(D!AD$94)</f>
        <v>#VALUE!</v>
      </c>
      <c r="AE141" s="149" t="e">
        <f>('C'!AA47/2)/(D!AE$94)</f>
        <v>#VALUE!</v>
      </c>
      <c r="AF141" s="149" t="e">
        <f>('C'!AB47/2)/(D!AF$94)</f>
        <v>#VALUE!</v>
      </c>
      <c r="AG141" s="149" t="e">
        <f>('C'!AC47/2)/(D!AG$94)</f>
        <v>#VALUE!</v>
      </c>
      <c r="AH141" s="149">
        <f>('C'!AD47/2)/(D!AH$94)</f>
        <v>9.3336239411857515E-10</v>
      </c>
    </row>
    <row r="142" spans="6:34" x14ac:dyDescent="0.25">
      <c r="F142" s="234" t="s">
        <v>17</v>
      </c>
      <c r="G142" s="235"/>
      <c r="H142" s="150" t="e">
        <f>('C'!D48/2)/(D!H$94)</f>
        <v>#VALUE!</v>
      </c>
      <c r="I142" s="150" t="e">
        <f>('C'!E48/2)/(D!I$94)</f>
        <v>#VALUE!</v>
      </c>
      <c r="J142" s="150" t="e">
        <f>('C'!F48/2)/(D!J$94)</f>
        <v>#VALUE!</v>
      </c>
      <c r="K142" s="150" t="e">
        <f>('C'!G48/2)/(D!K$94)</f>
        <v>#VALUE!</v>
      </c>
      <c r="L142" s="150" t="e">
        <f>('C'!H48/2)/(D!L$94)</f>
        <v>#VALUE!</v>
      </c>
      <c r="M142" s="150" t="e">
        <f>('C'!I48/2)/(D!M$94)</f>
        <v>#VALUE!</v>
      </c>
      <c r="N142" s="150">
        <f>('C'!J48/2)/(D!N$94)</f>
        <v>1.744852328827413E-10</v>
      </c>
      <c r="O142" s="150" t="e">
        <f>('C'!K48/2)/(D!O$94)</f>
        <v>#VALUE!</v>
      </c>
      <c r="P142" s="150" t="e">
        <f>('C'!L48/2)/(D!P$94)</f>
        <v>#VALUE!</v>
      </c>
      <c r="Q142" s="150" t="e">
        <f>('C'!M48/2)/(D!Q$94)</f>
        <v>#VALUE!</v>
      </c>
      <c r="R142" s="150" t="e">
        <f>('C'!N48/2)/(D!R$94)</f>
        <v>#VALUE!</v>
      </c>
      <c r="S142" s="150" t="e">
        <f>('C'!O48/2)/(D!S$94)</f>
        <v>#VALUE!</v>
      </c>
      <c r="T142" s="150" t="e">
        <f>('C'!P48/2)/(D!T$94)</f>
        <v>#VALUE!</v>
      </c>
      <c r="U142" s="150" t="e">
        <f>('C'!Q48/2)/(D!U$94)</f>
        <v>#VALUE!</v>
      </c>
      <c r="V142" s="150" t="e">
        <f>('C'!R48/2)/(D!V$94)</f>
        <v>#VALUE!</v>
      </c>
      <c r="W142" s="150" t="e">
        <f>('C'!S48/2)/(D!W$94)</f>
        <v>#VALUE!</v>
      </c>
      <c r="X142" s="150" t="e">
        <f>('C'!T48/2)/(D!X$94)</f>
        <v>#VALUE!</v>
      </c>
      <c r="Y142" s="150" t="e">
        <f>('C'!U48/2)/(D!Y$94)</f>
        <v>#VALUE!</v>
      </c>
      <c r="Z142" s="150" t="e">
        <f>('C'!V48/2)/(D!Z$94)</f>
        <v>#VALUE!</v>
      </c>
      <c r="AA142" s="150" t="e">
        <f>('C'!W48/2)/(D!AA$94)</f>
        <v>#VALUE!</v>
      </c>
      <c r="AB142" s="150" t="e">
        <f>('C'!X48/2)/(D!AB$94)</f>
        <v>#VALUE!</v>
      </c>
      <c r="AC142" s="150" t="e">
        <f>('C'!Y48/2)/(D!AC$94)</f>
        <v>#VALUE!</v>
      </c>
      <c r="AD142" s="150" t="e">
        <f>('C'!Z48/2)/(D!AD$94)</f>
        <v>#VALUE!</v>
      </c>
      <c r="AE142" s="150" t="e">
        <f>('C'!AA48/2)/(D!AE$94)</f>
        <v>#VALUE!</v>
      </c>
      <c r="AF142" s="150" t="e">
        <f>('C'!AB48/2)/(D!AF$94)</f>
        <v>#VALUE!</v>
      </c>
      <c r="AG142" s="150" t="e">
        <f>('C'!AC48/2)/(D!AG$94)</f>
        <v>#VALUE!</v>
      </c>
      <c r="AH142" s="150" t="e">
        <f>('C'!AD48/2)/(D!AH$94)</f>
        <v>#VALUE!</v>
      </c>
    </row>
    <row r="143" spans="6:34" x14ac:dyDescent="0.25">
      <c r="F143" s="230" t="s">
        <v>18</v>
      </c>
      <c r="G143" s="231"/>
      <c r="H143" s="150" t="e">
        <f>('C'!D49/2)/(D!H$94)</f>
        <v>#VALUE!</v>
      </c>
      <c r="I143" s="150" t="e">
        <f>('C'!E49/2)/(D!I$94)</f>
        <v>#VALUE!</v>
      </c>
      <c r="J143" s="150" t="e">
        <f>('C'!F49/2)/(D!J$94)</f>
        <v>#VALUE!</v>
      </c>
      <c r="K143" s="150" t="e">
        <f>('C'!G49/2)/(D!K$94)</f>
        <v>#VALUE!</v>
      </c>
      <c r="L143" s="150" t="e">
        <f>('C'!H49/2)/(D!L$94)</f>
        <v>#VALUE!</v>
      </c>
      <c r="M143" s="150" t="e">
        <f>('C'!I49/2)/(D!M$94)</f>
        <v>#VALUE!</v>
      </c>
      <c r="N143" s="150" t="e">
        <f>('C'!J49/2)/(D!N$94)</f>
        <v>#VALUE!</v>
      </c>
      <c r="O143" s="150" t="e">
        <f>('C'!K49/2)/(D!O$94)</f>
        <v>#VALUE!</v>
      </c>
      <c r="P143" s="150" t="e">
        <f>('C'!L49/2)/(D!P$94)</f>
        <v>#VALUE!</v>
      </c>
      <c r="Q143" s="150" t="e">
        <f>('C'!M49/2)/(D!Q$94)</f>
        <v>#VALUE!</v>
      </c>
      <c r="R143" s="150" t="e">
        <f>('C'!N49/2)/(D!R$94)</f>
        <v>#VALUE!</v>
      </c>
      <c r="S143" s="150" t="e">
        <f>('C'!O49/2)/(D!S$94)</f>
        <v>#VALUE!</v>
      </c>
      <c r="T143" s="150" t="e">
        <f>('C'!P49/2)/(D!T$94)</f>
        <v>#VALUE!</v>
      </c>
      <c r="U143" s="150" t="e">
        <f>('C'!Q49/2)/(D!U$94)</f>
        <v>#VALUE!</v>
      </c>
      <c r="V143" s="150" t="e">
        <f>('C'!R49/2)/(D!V$94)</f>
        <v>#VALUE!</v>
      </c>
      <c r="W143" s="150" t="e">
        <f>('C'!S49/2)/(D!W$94)</f>
        <v>#VALUE!</v>
      </c>
      <c r="X143" s="150" t="e">
        <f>('C'!T49/2)/(D!X$94)</f>
        <v>#VALUE!</v>
      </c>
      <c r="Y143" s="150" t="e">
        <f>('C'!U49/2)/(D!Y$94)</f>
        <v>#VALUE!</v>
      </c>
      <c r="Z143" s="150" t="e">
        <f>('C'!V49/2)/(D!Z$94)</f>
        <v>#VALUE!</v>
      </c>
      <c r="AA143" s="150" t="e">
        <f>('C'!W49/2)/(D!AA$94)</f>
        <v>#VALUE!</v>
      </c>
      <c r="AB143" s="150" t="e">
        <f>('C'!X49/2)/(D!AB$94)</f>
        <v>#VALUE!</v>
      </c>
      <c r="AC143" s="150" t="e">
        <f>('C'!Y49/2)/(D!AC$94)</f>
        <v>#VALUE!</v>
      </c>
      <c r="AD143" s="150" t="e">
        <f>('C'!Z49/2)/(D!AD$94)</f>
        <v>#VALUE!</v>
      </c>
      <c r="AE143" s="150" t="e">
        <f>('C'!AA49/2)/(D!AE$94)</f>
        <v>#VALUE!</v>
      </c>
      <c r="AF143" s="150" t="e">
        <f>('C'!AB49/2)/(D!AF$94)</f>
        <v>#VALUE!</v>
      </c>
      <c r="AG143" s="150" t="e">
        <f>('C'!AC49/2)/(D!AG$94)</f>
        <v>#VALUE!</v>
      </c>
      <c r="AH143" s="150" t="e">
        <f>('C'!AD49/2)/(D!AH$94)</f>
        <v>#VALUE!</v>
      </c>
    </row>
    <row r="144" spans="6:34" x14ac:dyDescent="0.25">
      <c r="F144" s="234" t="s">
        <v>19</v>
      </c>
      <c r="G144" s="235"/>
      <c r="H144" s="150" t="e">
        <f>('C'!D50/2)/(D!H$94)</f>
        <v>#VALUE!</v>
      </c>
      <c r="I144" s="150" t="e">
        <f>('C'!E50/2)/(D!I$94)</f>
        <v>#VALUE!</v>
      </c>
      <c r="J144" s="150" t="e">
        <f>('C'!F50/2)/(D!J$94)</f>
        <v>#VALUE!</v>
      </c>
      <c r="K144" s="150" t="e">
        <f>('C'!G50/2)/(D!K$94)</f>
        <v>#VALUE!</v>
      </c>
      <c r="L144" s="150" t="e">
        <f>('C'!H50/2)/(D!L$94)</f>
        <v>#VALUE!</v>
      </c>
      <c r="M144" s="150" t="e">
        <f>('C'!I50/2)/(D!M$94)</f>
        <v>#VALUE!</v>
      </c>
      <c r="N144" s="150" t="e">
        <f>('C'!J50/2)/(D!N$94)</f>
        <v>#VALUE!</v>
      </c>
      <c r="O144" s="150" t="e">
        <f>('C'!K50/2)/(D!O$94)</f>
        <v>#VALUE!</v>
      </c>
      <c r="P144" s="150" t="e">
        <f>('C'!L50/2)/(D!P$94)</f>
        <v>#VALUE!</v>
      </c>
      <c r="Q144" s="150" t="e">
        <f>('C'!M50/2)/(D!Q$94)</f>
        <v>#VALUE!</v>
      </c>
      <c r="R144" s="150" t="e">
        <f>('C'!N50/2)/(D!R$94)</f>
        <v>#VALUE!</v>
      </c>
      <c r="S144" s="150" t="e">
        <f>('C'!O50/2)/(D!S$94)</f>
        <v>#VALUE!</v>
      </c>
      <c r="T144" s="150" t="e">
        <f>('C'!P50/2)/(D!T$94)</f>
        <v>#VALUE!</v>
      </c>
      <c r="U144" s="150" t="e">
        <f>('C'!Q50/2)/(D!U$94)</f>
        <v>#VALUE!</v>
      </c>
      <c r="V144" s="150" t="e">
        <f>('C'!R50/2)/(D!V$94)</f>
        <v>#VALUE!</v>
      </c>
      <c r="W144" s="150" t="e">
        <f>('C'!S50/2)/(D!W$94)</f>
        <v>#VALUE!</v>
      </c>
      <c r="X144" s="150" t="e">
        <f>('C'!T50/2)/(D!X$94)</f>
        <v>#VALUE!</v>
      </c>
      <c r="Y144" s="150" t="e">
        <f>('C'!U50/2)/(D!Y$94)</f>
        <v>#VALUE!</v>
      </c>
      <c r="Z144" s="150" t="e">
        <f>('C'!V50/2)/(D!Z$94)</f>
        <v>#VALUE!</v>
      </c>
      <c r="AA144" s="150" t="e">
        <f>('C'!W50/2)/(D!AA$94)</f>
        <v>#VALUE!</v>
      </c>
      <c r="AB144" s="150" t="e">
        <f>('C'!X50/2)/(D!AB$94)</f>
        <v>#VALUE!</v>
      </c>
      <c r="AC144" s="150" t="e">
        <f>('C'!Y50/2)/(D!AC$94)</f>
        <v>#VALUE!</v>
      </c>
      <c r="AD144" s="150" t="e">
        <f>('C'!Z50/2)/(D!AD$94)</f>
        <v>#VALUE!</v>
      </c>
      <c r="AE144" s="150" t="e">
        <f>('C'!AA50/2)/(D!AE$94)</f>
        <v>#VALUE!</v>
      </c>
      <c r="AF144" s="150" t="e">
        <f>('C'!AB50/2)/(D!AF$94)</f>
        <v>#VALUE!</v>
      </c>
      <c r="AG144" s="150" t="e">
        <f>('C'!AC50/2)/(D!AG$94)</f>
        <v>#VALUE!</v>
      </c>
      <c r="AH144" s="150" t="e">
        <f>('C'!AD50/2)/(D!AH$94)</f>
        <v>#VALUE!</v>
      </c>
    </row>
    <row r="145" spans="6:34" x14ac:dyDescent="0.25">
      <c r="F145" s="230" t="s">
        <v>20</v>
      </c>
      <c r="G145" s="231"/>
      <c r="H145" s="150" t="e">
        <f>('C'!D51/2)/(D!H$94)</f>
        <v>#VALUE!</v>
      </c>
      <c r="I145" s="150" t="e">
        <f>('C'!E51/2)/(D!I$94)</f>
        <v>#VALUE!</v>
      </c>
      <c r="J145" s="150" t="e">
        <f>('C'!F51/2)/(D!J$94)</f>
        <v>#VALUE!</v>
      </c>
      <c r="K145" s="150" t="e">
        <f>('C'!G51/2)/(D!K$94)</f>
        <v>#VALUE!</v>
      </c>
      <c r="L145" s="150" t="e">
        <f>('C'!H51/2)/(D!L$94)</f>
        <v>#VALUE!</v>
      </c>
      <c r="M145" s="150" t="e">
        <f>('C'!I51/2)/(D!M$94)</f>
        <v>#VALUE!</v>
      </c>
      <c r="N145" s="150" t="e">
        <f>('C'!J51/2)/(D!N$94)</f>
        <v>#VALUE!</v>
      </c>
      <c r="O145" s="150" t="e">
        <f>('C'!K51/2)/(D!O$94)</f>
        <v>#VALUE!</v>
      </c>
      <c r="P145" s="150" t="e">
        <f>('C'!L51/2)/(D!P$94)</f>
        <v>#VALUE!</v>
      </c>
      <c r="Q145" s="150" t="e">
        <f>('C'!M51/2)/(D!Q$94)</f>
        <v>#VALUE!</v>
      </c>
      <c r="R145" s="150" t="e">
        <f>('C'!N51/2)/(D!R$94)</f>
        <v>#VALUE!</v>
      </c>
      <c r="S145" s="150" t="e">
        <f>('C'!O51/2)/(D!S$94)</f>
        <v>#VALUE!</v>
      </c>
      <c r="T145" s="150" t="e">
        <f>('C'!P51/2)/(D!T$94)</f>
        <v>#VALUE!</v>
      </c>
      <c r="U145" s="150" t="e">
        <f>('C'!Q51/2)/(D!U$94)</f>
        <v>#VALUE!</v>
      </c>
      <c r="V145" s="150" t="e">
        <f>('C'!R51/2)/(D!V$94)</f>
        <v>#VALUE!</v>
      </c>
      <c r="W145" s="150" t="e">
        <f>('C'!S51/2)/(D!W$94)</f>
        <v>#VALUE!</v>
      </c>
      <c r="X145" s="150" t="e">
        <f>('C'!T51/2)/(D!X$94)</f>
        <v>#VALUE!</v>
      </c>
      <c r="Y145" s="150" t="e">
        <f>('C'!U51/2)/(D!Y$94)</f>
        <v>#VALUE!</v>
      </c>
      <c r="Z145" s="150" t="e">
        <f>('C'!V51/2)/(D!Z$94)</f>
        <v>#VALUE!</v>
      </c>
      <c r="AA145" s="150" t="e">
        <f>('C'!W51/2)/(D!AA$94)</f>
        <v>#VALUE!</v>
      </c>
      <c r="AB145" s="150" t="e">
        <f>('C'!X51/2)/(D!AB$94)</f>
        <v>#VALUE!</v>
      </c>
      <c r="AC145" s="150" t="e">
        <f>('C'!Y51/2)/(D!AC$94)</f>
        <v>#VALUE!</v>
      </c>
      <c r="AD145" s="150" t="e">
        <f>('C'!Z51/2)/(D!AD$94)</f>
        <v>#VALUE!</v>
      </c>
      <c r="AE145" s="150" t="e">
        <f>('C'!AA51/2)/(D!AE$94)</f>
        <v>#VALUE!</v>
      </c>
      <c r="AF145" s="150" t="e">
        <f>('C'!AB51/2)/(D!AF$94)</f>
        <v>#VALUE!</v>
      </c>
      <c r="AG145" s="150" t="e">
        <f>('C'!AC51/2)/(D!AG$94)</f>
        <v>#VALUE!</v>
      </c>
      <c r="AH145" s="150" t="e">
        <f>('C'!AD51/2)/(D!AH$94)</f>
        <v>#VALUE!</v>
      </c>
    </row>
    <row r="146" spans="6:34" x14ac:dyDescent="0.25">
      <c r="F146" s="234" t="s">
        <v>21</v>
      </c>
      <c r="G146" s="235"/>
      <c r="H146" s="150" t="e">
        <f>('C'!D52/2)/(D!H$94)</f>
        <v>#VALUE!</v>
      </c>
      <c r="I146" s="150" t="e">
        <f>('C'!E52/2)/(D!I$94)</f>
        <v>#VALUE!</v>
      </c>
      <c r="J146" s="150" t="e">
        <f>('C'!F52/2)/(D!J$94)</f>
        <v>#VALUE!</v>
      </c>
      <c r="K146" s="150" t="e">
        <f>('C'!G52/2)/(D!K$94)</f>
        <v>#VALUE!</v>
      </c>
      <c r="L146" s="150" t="e">
        <f>('C'!H52/2)/(D!L$94)</f>
        <v>#VALUE!</v>
      </c>
      <c r="M146" s="150" t="e">
        <f>('C'!I52/2)/(D!M$94)</f>
        <v>#VALUE!</v>
      </c>
      <c r="N146" s="150" t="e">
        <f>('C'!J52/2)/(D!N$94)</f>
        <v>#VALUE!</v>
      </c>
      <c r="O146" s="150" t="e">
        <f>('C'!K52/2)/(D!O$94)</f>
        <v>#VALUE!</v>
      </c>
      <c r="P146" s="150" t="e">
        <f>('C'!L52/2)/(D!P$94)</f>
        <v>#VALUE!</v>
      </c>
      <c r="Q146" s="150" t="e">
        <f>('C'!M52/2)/(D!Q$94)</f>
        <v>#VALUE!</v>
      </c>
      <c r="R146" s="150" t="e">
        <f>('C'!N52/2)/(D!R$94)</f>
        <v>#VALUE!</v>
      </c>
      <c r="S146" s="150" t="e">
        <f>('C'!O52/2)/(D!S$94)</f>
        <v>#VALUE!</v>
      </c>
      <c r="T146" s="150">
        <f>('C'!P52/2)/(D!T$94)</f>
        <v>2.1900354406556291E-9</v>
      </c>
      <c r="U146" s="150" t="e">
        <f>('C'!Q52/2)/(D!U$94)</f>
        <v>#VALUE!</v>
      </c>
      <c r="V146" s="150" t="e">
        <f>('C'!R52/2)/(D!V$94)</f>
        <v>#VALUE!</v>
      </c>
      <c r="W146" s="150" t="e">
        <f>('C'!S52/2)/(D!W$94)</f>
        <v>#VALUE!</v>
      </c>
      <c r="X146" s="150" t="e">
        <f>('C'!T52/2)/(D!X$94)</f>
        <v>#VALUE!</v>
      </c>
      <c r="Y146" s="150" t="e">
        <f>('C'!U52/2)/(D!Y$94)</f>
        <v>#VALUE!</v>
      </c>
      <c r="Z146" s="150" t="e">
        <f>('C'!V52/2)/(D!Z$94)</f>
        <v>#VALUE!</v>
      </c>
      <c r="AA146" s="150" t="e">
        <f>('C'!W52/2)/(D!AA$94)</f>
        <v>#VALUE!</v>
      </c>
      <c r="AB146" s="150" t="e">
        <f>('C'!X52/2)/(D!AB$94)</f>
        <v>#VALUE!</v>
      </c>
      <c r="AC146" s="150">
        <f>('C'!Y52/2)/(D!AC$94)</f>
        <v>3.2876512307521983E-10</v>
      </c>
      <c r="AD146" s="150" t="e">
        <f>('C'!Z52/2)/(D!AD$94)</f>
        <v>#VALUE!</v>
      </c>
      <c r="AE146" s="150">
        <f>('C'!AA52/2)/(D!AE$94)</f>
        <v>-2.5745360190421376E-8</v>
      </c>
      <c r="AF146" s="150">
        <f>('C'!AB52/2)/(D!AF$94)</f>
        <v>-2.8766533766706502E-8</v>
      </c>
      <c r="AG146" s="150">
        <f>('C'!AC52/2)/(D!AG$94)</f>
        <v>-4.3593487445824673E-8</v>
      </c>
      <c r="AH146" s="150">
        <f>('C'!AD52/2)/(D!AH$94)</f>
        <v>-2.3667977103183012E-9</v>
      </c>
    </row>
    <row r="147" spans="6:34" x14ac:dyDescent="0.25">
      <c r="F147" s="230" t="s">
        <v>22</v>
      </c>
      <c r="G147" s="231"/>
      <c r="H147" s="150" t="e">
        <f>('C'!D53/2)/(D!H$94)</f>
        <v>#VALUE!</v>
      </c>
      <c r="I147" s="150" t="e">
        <f>('C'!E53/2)/(D!I$94)</f>
        <v>#VALUE!</v>
      </c>
      <c r="J147" s="150" t="e">
        <f>('C'!F53/2)/(D!J$94)</f>
        <v>#VALUE!</v>
      </c>
      <c r="K147" s="150" t="e">
        <f>('C'!G53/2)/(D!K$94)</f>
        <v>#VALUE!</v>
      </c>
      <c r="L147" s="150" t="e">
        <f>('C'!H53/2)/(D!L$94)</f>
        <v>#VALUE!</v>
      </c>
      <c r="M147" s="150" t="e">
        <f>('C'!I53/2)/(D!M$94)</f>
        <v>#VALUE!</v>
      </c>
      <c r="N147" s="150" t="e">
        <f>('C'!J53/2)/(D!N$94)</f>
        <v>#VALUE!</v>
      </c>
      <c r="O147" s="150" t="e">
        <f>('C'!K53/2)/(D!O$94)</f>
        <v>#VALUE!</v>
      </c>
      <c r="P147" s="150" t="e">
        <f>('C'!L53/2)/(D!P$94)</f>
        <v>#VALUE!</v>
      </c>
      <c r="Q147" s="150" t="e">
        <f>('C'!M53/2)/(D!Q$94)</f>
        <v>#VALUE!</v>
      </c>
      <c r="R147" s="150" t="e">
        <f>('C'!N53/2)/(D!R$94)</f>
        <v>#VALUE!</v>
      </c>
      <c r="S147" s="150" t="e">
        <f>('C'!O53/2)/(D!S$94)</f>
        <v>#VALUE!</v>
      </c>
      <c r="T147" s="150" t="e">
        <f>('C'!P53/2)/(D!T$94)</f>
        <v>#VALUE!</v>
      </c>
      <c r="U147" s="150" t="e">
        <f>('C'!Q53/2)/(D!U$94)</f>
        <v>#VALUE!</v>
      </c>
      <c r="V147" s="150" t="e">
        <f>('C'!R53/2)/(D!V$94)</f>
        <v>#VALUE!</v>
      </c>
      <c r="W147" s="150" t="e">
        <f>('C'!S53/2)/(D!W$94)</f>
        <v>#VALUE!</v>
      </c>
      <c r="X147" s="150">
        <f>('C'!T53/2)/(D!X$94)</f>
        <v>9.514579054115734E-11</v>
      </c>
      <c r="Y147" s="150" t="e">
        <f>('C'!U53/2)/(D!Y$94)</f>
        <v>#VALUE!</v>
      </c>
      <c r="Z147" s="150">
        <f>('C'!V53/2)/(D!Z$94)</f>
        <v>-3.6436567938749113E-11</v>
      </c>
      <c r="AA147" s="150" t="e">
        <f>('C'!W53/2)/(D!AA$94)</f>
        <v>#VALUE!</v>
      </c>
      <c r="AB147" s="150">
        <f>('C'!X53/2)/(D!AB$94)</f>
        <v>3.9303976751495603E-12</v>
      </c>
      <c r="AC147" s="150" t="e">
        <f>('C'!Y53/2)/(D!AC$94)</f>
        <v>#VALUE!</v>
      </c>
      <c r="AD147" s="150">
        <f>('C'!Z53/2)/(D!AD$94)</f>
        <v>6.6242634621298593E-11</v>
      </c>
      <c r="AE147" s="150">
        <f>('C'!AA53/2)/(D!AE$94)</f>
        <v>-6.3927629900053209E-11</v>
      </c>
      <c r="AF147" s="150">
        <f>('C'!AB53/2)/(D!AF$94)</f>
        <v>-1.0359799334277883E-10</v>
      </c>
      <c r="AG147" s="150">
        <f>('C'!AC53/2)/(D!AG$94)</f>
        <v>-8.8494270561980568E-11</v>
      </c>
      <c r="AH147" s="150" t="e">
        <f>('C'!AD53/2)/(D!AH$94)</f>
        <v>#VALUE!</v>
      </c>
    </row>
    <row r="148" spans="6:34" x14ac:dyDescent="0.25">
      <c r="F148" s="234" t="s">
        <v>23</v>
      </c>
      <c r="G148" s="235"/>
      <c r="H148" s="150" t="e">
        <f>('C'!D54/2)/(D!H$94)</f>
        <v>#VALUE!</v>
      </c>
      <c r="I148" s="150" t="e">
        <f>('C'!E54/2)/(D!I$94)</f>
        <v>#VALUE!</v>
      </c>
      <c r="J148" s="150" t="e">
        <f>('C'!F54/2)/(D!J$94)</f>
        <v>#VALUE!</v>
      </c>
      <c r="K148" s="150" t="e">
        <f>('C'!G54/2)/(D!K$94)</f>
        <v>#VALUE!</v>
      </c>
      <c r="L148" s="150" t="e">
        <f>('C'!H54/2)/(D!L$94)</f>
        <v>#VALUE!</v>
      </c>
      <c r="M148" s="150" t="e">
        <f>('C'!I54/2)/(D!M$94)</f>
        <v>#VALUE!</v>
      </c>
      <c r="N148" s="150" t="e">
        <f>('C'!J54/2)/(D!N$94)</f>
        <v>#VALUE!</v>
      </c>
      <c r="O148" s="150" t="e">
        <f>('C'!K54/2)/(D!O$94)</f>
        <v>#VALUE!</v>
      </c>
      <c r="P148" s="150" t="e">
        <f>('C'!L54/2)/(D!P$94)</f>
        <v>#VALUE!</v>
      </c>
      <c r="Q148" s="150" t="e">
        <f>('C'!M54/2)/(D!Q$94)</f>
        <v>#VALUE!</v>
      </c>
      <c r="R148" s="150" t="e">
        <f>('C'!N54/2)/(D!R$94)</f>
        <v>#VALUE!</v>
      </c>
      <c r="S148" s="150" t="e">
        <f>('C'!O54/2)/(D!S$94)</f>
        <v>#VALUE!</v>
      </c>
      <c r="T148" s="150" t="e">
        <f>('C'!P54/2)/(D!T$94)</f>
        <v>#VALUE!</v>
      </c>
      <c r="U148" s="150">
        <f>('C'!Q54/2)/(D!U$94)</f>
        <v>5.0002694246630379E-12</v>
      </c>
      <c r="V148" s="150" t="e">
        <f>('C'!R54/2)/(D!V$94)</f>
        <v>#VALUE!</v>
      </c>
      <c r="W148" s="150" t="e">
        <f>('C'!S54/2)/(D!W$94)</f>
        <v>#VALUE!</v>
      </c>
      <c r="X148" s="150">
        <f>('C'!T54/2)/(D!X$94)</f>
        <v>3.1273896038992218E-12</v>
      </c>
      <c r="Y148" s="150" t="e">
        <f>('C'!U54/2)/(D!Y$94)</f>
        <v>#VALUE!</v>
      </c>
      <c r="Z148" s="150">
        <f>('C'!V54/2)/(D!Z$94)</f>
        <v>4.0325438150411919E-11</v>
      </c>
      <c r="AA148" s="150" t="e">
        <f>('C'!W54/2)/(D!AA$94)</f>
        <v>#VALUE!</v>
      </c>
      <c r="AB148" s="150" t="e">
        <f>('C'!X54/2)/(D!AB$94)</f>
        <v>#VALUE!</v>
      </c>
      <c r="AC148" s="150" t="e">
        <f>('C'!Y54/2)/(D!AC$94)</f>
        <v>#VALUE!</v>
      </c>
      <c r="AD148" s="150" t="e">
        <f>('C'!Z54/2)/(D!AD$94)</f>
        <v>#VALUE!</v>
      </c>
      <c r="AE148" s="150" t="e">
        <f>('C'!AA54/2)/(D!AE$94)</f>
        <v>#VALUE!</v>
      </c>
      <c r="AF148" s="150" t="e">
        <f>('C'!AB54/2)/(D!AF$94)</f>
        <v>#VALUE!</v>
      </c>
      <c r="AG148" s="150" t="e">
        <f>('C'!AC54/2)/(D!AG$94)</f>
        <v>#VALUE!</v>
      </c>
      <c r="AH148" s="150">
        <f>('C'!AD54/2)/(D!AH$94)</f>
        <v>3.1420117049523461E-11</v>
      </c>
    </row>
    <row r="149" spans="6:34" x14ac:dyDescent="0.25">
      <c r="F149" s="230" t="s">
        <v>24</v>
      </c>
      <c r="G149" s="231"/>
      <c r="H149" s="150" t="e">
        <f>('C'!D55/2)/(D!H$94)</f>
        <v>#VALUE!</v>
      </c>
      <c r="I149" s="150" t="e">
        <f>('C'!E55/2)/(D!I$94)</f>
        <v>#VALUE!</v>
      </c>
      <c r="J149" s="150" t="e">
        <f>('C'!F55/2)/(D!J$94)</f>
        <v>#VALUE!</v>
      </c>
      <c r="K149" s="150" t="e">
        <f>('C'!G55/2)/(D!K$94)</f>
        <v>#VALUE!</v>
      </c>
      <c r="L149" s="150" t="e">
        <f>('C'!H55/2)/(D!L$94)</f>
        <v>#VALUE!</v>
      </c>
      <c r="M149" s="150" t="e">
        <f>('C'!I55/2)/(D!M$94)</f>
        <v>#VALUE!</v>
      </c>
      <c r="N149" s="150" t="e">
        <f>('C'!J55/2)/(D!N$94)</f>
        <v>#VALUE!</v>
      </c>
      <c r="O149" s="150" t="e">
        <f>('C'!K55/2)/(D!O$94)</f>
        <v>#VALUE!</v>
      </c>
      <c r="P149" s="150" t="e">
        <f>('C'!L55/2)/(D!P$94)</f>
        <v>#VALUE!</v>
      </c>
      <c r="Q149" s="150" t="e">
        <f>('C'!M55/2)/(D!Q$94)</f>
        <v>#VALUE!</v>
      </c>
      <c r="R149" s="150" t="e">
        <f>('C'!N55/2)/(D!R$94)</f>
        <v>#VALUE!</v>
      </c>
      <c r="S149" s="150" t="e">
        <f>('C'!O55/2)/(D!S$94)</f>
        <v>#VALUE!</v>
      </c>
      <c r="T149" s="150">
        <f>('C'!P55/2)/(D!T$94)</f>
        <v>2.7160493167735086E-13</v>
      </c>
      <c r="U149" s="150" t="e">
        <f>('C'!Q55/2)/(D!U$94)</f>
        <v>#VALUE!</v>
      </c>
      <c r="V149" s="150" t="e">
        <f>('C'!R55/2)/(D!V$94)</f>
        <v>#VALUE!</v>
      </c>
      <c r="W149" s="150">
        <f>('C'!S55/2)/(D!W$94)</f>
        <v>5.8468798021028358E-12</v>
      </c>
      <c r="X149" s="150" t="e">
        <f>('C'!T55/2)/(D!X$94)</f>
        <v>#VALUE!</v>
      </c>
      <c r="Y149" s="150" t="e">
        <f>('C'!U55/2)/(D!Y$94)</f>
        <v>#VALUE!</v>
      </c>
      <c r="Z149" s="150" t="e">
        <f>('C'!V55/2)/(D!Z$94)</f>
        <v>#VALUE!</v>
      </c>
      <c r="AA149" s="150">
        <f>('C'!W55/2)/(D!AA$94)</f>
        <v>-4.9447392201730305E-12</v>
      </c>
      <c r="AB149" s="150">
        <f>('C'!X55/2)/(D!AB$94)</f>
        <v>2.9238615041576394E-11</v>
      </c>
      <c r="AC149" s="150">
        <f>('C'!Y55/2)/(D!AC$94)</f>
        <v>1.8824360530983838E-10</v>
      </c>
      <c r="AD149" s="150" t="e">
        <f>('C'!Z55/2)/(D!AD$94)</f>
        <v>#VALUE!</v>
      </c>
      <c r="AE149" s="150" t="e">
        <f>('C'!AA55/2)/(D!AE$94)</f>
        <v>#VALUE!</v>
      </c>
      <c r="AF149" s="150" t="e">
        <f>('C'!AB55/2)/(D!AF$94)</f>
        <v>#VALUE!</v>
      </c>
      <c r="AG149" s="150" t="e">
        <f>('C'!AC55/2)/(D!AG$94)</f>
        <v>#VALUE!</v>
      </c>
      <c r="AH149" s="150" t="e">
        <f>('C'!AD55/2)/(D!AH$94)</f>
        <v>#VALUE!</v>
      </c>
    </row>
    <row r="150" spans="6:34" ht="15.75" thickBot="1" x14ac:dyDescent="0.3">
      <c r="F150" s="232" t="s">
        <v>25</v>
      </c>
      <c r="G150" s="233"/>
      <c r="H150" s="151" t="e">
        <f>('C'!D56/2)/(D!H$94)</f>
        <v>#VALUE!</v>
      </c>
      <c r="I150" s="151" t="e">
        <f>('C'!E56/2)/(D!I$94)</f>
        <v>#VALUE!</v>
      </c>
      <c r="J150" s="151" t="e">
        <f>('C'!F56/2)/(D!J$94)</f>
        <v>#VALUE!</v>
      </c>
      <c r="K150" s="151" t="e">
        <f>('C'!G56/2)/(D!K$94)</f>
        <v>#VALUE!</v>
      </c>
      <c r="L150" s="151" t="e">
        <f>('C'!H56/2)/(D!L$94)</f>
        <v>#VALUE!</v>
      </c>
      <c r="M150" s="151" t="e">
        <f>('C'!I56/2)/(D!M$94)</f>
        <v>#VALUE!</v>
      </c>
      <c r="N150" s="151" t="e">
        <f>('C'!J56/2)/(D!N$94)</f>
        <v>#VALUE!</v>
      </c>
      <c r="O150" s="151" t="e">
        <f>('C'!K56/2)/(D!O$94)</f>
        <v>#VALUE!</v>
      </c>
      <c r="P150" s="151" t="e">
        <f>('C'!L56/2)/(D!P$94)</f>
        <v>#VALUE!</v>
      </c>
      <c r="Q150" s="151" t="e">
        <f>('C'!M56/2)/(D!Q$94)</f>
        <v>#VALUE!</v>
      </c>
      <c r="R150" s="151" t="e">
        <f>('C'!N56/2)/(D!R$94)</f>
        <v>#VALUE!</v>
      </c>
      <c r="S150" s="151" t="e">
        <f>('C'!O56/2)/(D!S$94)</f>
        <v>#VALUE!</v>
      </c>
      <c r="T150" s="151" t="e">
        <f>('C'!P56/2)/(D!T$94)</f>
        <v>#VALUE!</v>
      </c>
      <c r="U150" s="151" t="e">
        <f>('C'!Q56/2)/(D!U$94)</f>
        <v>#VALUE!</v>
      </c>
      <c r="V150" s="151" t="e">
        <f>('C'!R56/2)/(D!V$94)</f>
        <v>#VALUE!</v>
      </c>
      <c r="W150" s="151" t="e">
        <f>('C'!S56/2)/(D!W$94)</f>
        <v>#VALUE!</v>
      </c>
      <c r="X150" s="151" t="e">
        <f>('C'!T56/2)/(D!X$94)</f>
        <v>#VALUE!</v>
      </c>
      <c r="Y150" s="151">
        <f>('C'!U56/2)/(D!Y$94)</f>
        <v>-7.8008457859735357E-12</v>
      </c>
      <c r="Z150" s="151" t="e">
        <f>('C'!V56/2)/(D!Z$94)</f>
        <v>#VALUE!</v>
      </c>
      <c r="AA150" s="151" t="e">
        <f>('C'!W56/2)/(D!AA$94)</f>
        <v>#VALUE!</v>
      </c>
      <c r="AB150" s="151" t="e">
        <f>('C'!X56/2)/(D!AB$94)</f>
        <v>#VALUE!</v>
      </c>
      <c r="AC150" s="151" t="e">
        <f>('C'!Y56/2)/(D!AC$94)</f>
        <v>#VALUE!</v>
      </c>
      <c r="AD150" s="151" t="e">
        <f>('C'!Z56/2)/(D!AD$94)</f>
        <v>#VALUE!</v>
      </c>
      <c r="AE150" s="151" t="e">
        <f>('C'!AA56/2)/(D!AE$94)</f>
        <v>#VALUE!</v>
      </c>
      <c r="AF150" s="151" t="e">
        <f>('C'!AB56/2)/(D!AF$94)</f>
        <v>#VALUE!</v>
      </c>
      <c r="AG150" s="151" t="e">
        <f>('C'!AC56/2)/(D!AG$94)</f>
        <v>#VALUE!</v>
      </c>
      <c r="AH150" s="151">
        <f>('C'!AD56/2)/(D!AH$94)</f>
        <v>-4.3559816137277705E-11</v>
      </c>
    </row>
    <row r="151" spans="6:34" x14ac:dyDescent="0.25">
      <c r="F15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F113"/>
  <sheetViews>
    <sheetView showGridLines="0" topLeftCell="A95" zoomScale="110" zoomScaleNormal="110" workbookViewId="0">
      <selection activeCell="E88" sqref="E88"/>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12" t="s">
        <v>10</v>
      </c>
      <c r="C7" s="212"/>
      <c r="D7" s="212"/>
      <c r="E7" s="49"/>
      <c r="J7" s="199" t="s">
        <v>42</v>
      </c>
      <c r="K7" s="199"/>
    </row>
    <row r="8" spans="2:11" x14ac:dyDescent="0.25">
      <c r="B8" s="212"/>
      <c r="C8" s="212"/>
      <c r="D8" s="212"/>
      <c r="E8" s="49"/>
      <c r="J8" s="199"/>
      <c r="K8" s="199"/>
    </row>
    <row r="9" spans="2:11" x14ac:dyDescent="0.25">
      <c r="B9" s="212"/>
      <c r="C9" s="212"/>
      <c r="D9" s="212"/>
      <c r="E9" s="49"/>
      <c r="J9" s="199"/>
      <c r="K9" s="199"/>
    </row>
    <row r="10" spans="2:11" x14ac:dyDescent="0.25">
      <c r="B10" s="212"/>
      <c r="C10" s="212"/>
      <c r="D10" s="212"/>
      <c r="E10" s="49"/>
      <c r="J10" s="199"/>
      <c r="K10" s="199"/>
    </row>
    <row r="11" spans="2:11" x14ac:dyDescent="0.25">
      <c r="B11" s="212"/>
      <c r="C11" s="212"/>
      <c r="D11" s="212"/>
      <c r="E11" s="49"/>
      <c r="J11" s="199"/>
      <c r="K11" s="199"/>
    </row>
    <row r="12" spans="2:11" x14ac:dyDescent="0.25">
      <c r="B12" s="212"/>
      <c r="C12" s="212"/>
      <c r="D12" s="212"/>
      <c r="E12" s="49"/>
      <c r="J12" s="199"/>
      <c r="K12" s="199"/>
    </row>
    <row r="13" spans="2:11" x14ac:dyDescent="0.25">
      <c r="B13" s="212"/>
      <c r="C13" s="212"/>
      <c r="D13" s="212"/>
      <c r="E13" s="49"/>
      <c r="J13" s="199"/>
      <c r="K13" s="199"/>
    </row>
    <row r="14" spans="2:11" x14ac:dyDescent="0.25">
      <c r="B14" s="212"/>
      <c r="C14" s="212"/>
      <c r="D14" s="212"/>
      <c r="E14" s="49"/>
      <c r="J14" s="199"/>
      <c r="K14" s="199"/>
    </row>
    <row r="15" spans="2:11" x14ac:dyDescent="0.25">
      <c r="B15" s="212"/>
      <c r="C15" s="212"/>
      <c r="D15" s="212"/>
      <c r="E15" s="49"/>
      <c r="J15" s="199"/>
      <c r="K15" s="199"/>
    </row>
    <row r="16" spans="2:11" x14ac:dyDescent="0.25">
      <c r="B16" s="212"/>
      <c r="C16" s="212"/>
      <c r="D16" s="212"/>
      <c r="E16" s="49"/>
      <c r="J16" s="199"/>
      <c r="K16" s="199"/>
    </row>
    <row r="17" spans="2:12" x14ac:dyDescent="0.25">
      <c r="B17" s="200" t="s">
        <v>3</v>
      </c>
      <c r="C17" s="200"/>
      <c r="D17" s="200"/>
      <c r="G17" s="42" t="s">
        <v>3</v>
      </c>
      <c r="H17" s="42"/>
      <c r="I17" s="42"/>
      <c r="J17" s="42" t="s">
        <v>3</v>
      </c>
      <c r="K17" s="42"/>
      <c r="L17" s="42"/>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02" t="s">
        <v>26</v>
      </c>
      <c r="E46" s="222"/>
      <c r="F46" s="38">
        <f>+A!D46/E!E60</f>
        <v>1.094751642110034E-6</v>
      </c>
      <c r="G46" s="38">
        <f>+A!E46/E!F60</f>
        <v>2.1502611485499371E-6</v>
      </c>
      <c r="H46" s="38" t="e">
        <f>+A!F46/E!G60</f>
        <v>#VALUE!</v>
      </c>
      <c r="I46" s="38" t="e">
        <f>+A!G46/E!H60</f>
        <v>#VALUE!</v>
      </c>
      <c r="J46" s="38">
        <f>+A!H46/E!I60</f>
        <v>5.1485231020849477E-7</v>
      </c>
      <c r="K46" s="38" t="e">
        <f>+A!I46/E!J60</f>
        <v>#VALUE!</v>
      </c>
      <c r="L46" s="38">
        <f>+A!J46/E!K60</f>
        <v>1.9914276247157806E-7</v>
      </c>
      <c r="M46" s="38">
        <f>+A!K46/E!L60</f>
        <v>4.6431005116571975E-8</v>
      </c>
      <c r="N46" s="38">
        <f>+A!L46/E!M60</f>
        <v>6.1634153648358184E-7</v>
      </c>
      <c r="O46" s="38">
        <f>+A!M46/E!N60</f>
        <v>3.5628026932645183E-7</v>
      </c>
      <c r="P46" s="38">
        <f>+A!N46/E!O60</f>
        <v>1.1316943224844103E-7</v>
      </c>
      <c r="Q46" s="38">
        <f>+A!O46/E!P60</f>
        <v>1.0115278410400443E-7</v>
      </c>
      <c r="R46" s="38">
        <f>+A!P46/E!Q60</f>
        <v>9.4275693050649131E-8</v>
      </c>
      <c r="S46" s="38">
        <f>+A!Q46/E!R60</f>
        <v>7.6101422990371707E-9</v>
      </c>
      <c r="T46" s="38">
        <f>+A!R46/E!S60</f>
        <v>1.3314397505699743E-8</v>
      </c>
      <c r="U46" s="38">
        <f>+A!S46/E!T60</f>
        <v>5.0647176795632672E-8</v>
      </c>
      <c r="V46" s="38">
        <f>+A!T46/E!U60</f>
        <v>6.3695806042636927E-8</v>
      </c>
      <c r="W46" s="38">
        <f>+A!U46/E!V60</f>
        <v>1.1735367951495465E-7</v>
      </c>
      <c r="X46" s="38">
        <f>+A!V46/E!W60</f>
        <v>9.6364072903169842E-8</v>
      </c>
      <c r="Y46" s="38">
        <f>+A!W46/E!X60</f>
        <v>5.9473448089384531E-7</v>
      </c>
      <c r="Z46" s="38">
        <f>+A!X46/E!Y60</f>
        <v>4.2036702684537309E-7</v>
      </c>
      <c r="AA46" s="38">
        <f>+A!Y46/E!Z60</f>
        <v>1.0307744638498101E-7</v>
      </c>
      <c r="AB46" s="38">
        <f>+A!Z46/E!AA60</f>
        <v>4.8793463268617339E-8</v>
      </c>
      <c r="AC46" s="38">
        <f>+A!AA46/E!AB60</f>
        <v>1.9013434884000389E-8</v>
      </c>
      <c r="AD46" s="38">
        <f>+A!AB46/E!AC60</f>
        <v>1.3224088340253949E-7</v>
      </c>
      <c r="AE46" s="38">
        <f>+A!AC46/E!AD60</f>
        <v>2.1004342538654587E-7</v>
      </c>
      <c r="AF46" s="38">
        <f>+A!AD46/E!AE60</f>
        <v>5.3192468777925575E-8</v>
      </c>
    </row>
    <row r="47" spans="4:32" x14ac:dyDescent="0.25">
      <c r="D47" s="230" t="s">
        <v>16</v>
      </c>
      <c r="E47" s="231"/>
      <c r="F47" s="39">
        <f>+A!D47/E!E61</f>
        <v>1.2204418206232953E-5</v>
      </c>
      <c r="G47" s="39">
        <f>+A!E47/E!F61</f>
        <v>2.9881491073593513E-5</v>
      </c>
      <c r="H47" s="39" t="e">
        <f>+A!F47/E!G61</f>
        <v>#VALUE!</v>
      </c>
      <c r="I47" s="39" t="e">
        <f>+A!G47/E!H61</f>
        <v>#VALUE!</v>
      </c>
      <c r="J47" s="39" t="e">
        <f>+A!H47/E!I61</f>
        <v>#VALUE!</v>
      </c>
      <c r="K47" s="39" t="e">
        <f>+A!I47/E!J61</f>
        <v>#VALUE!</v>
      </c>
      <c r="L47" s="39" t="e">
        <f>+A!#REF!/E!K61</f>
        <v>#REF!</v>
      </c>
      <c r="M47" s="39">
        <f>+A!K47/E!L61</f>
        <v>7.8984334522729202E-7</v>
      </c>
      <c r="N47" s="39">
        <f>+A!L47/E!M61</f>
        <v>9.1697761710565377E-6</v>
      </c>
      <c r="O47" s="39">
        <f>+A!M47/E!N61</f>
        <v>3.6992971609830759E-6</v>
      </c>
      <c r="P47" s="39">
        <f>+A!N47/E!O61</f>
        <v>9.848700397645126E-7</v>
      </c>
      <c r="Q47" s="39">
        <f>+A!O47/E!P61</f>
        <v>9.4507944456786628E-7</v>
      </c>
      <c r="R47" s="39">
        <f>+A!P47/E!Q61</f>
        <v>6.3677677215111682E-8</v>
      </c>
      <c r="S47" s="39" t="e">
        <f>+A!Q47/E!R61</f>
        <v>#VALUE!</v>
      </c>
      <c r="T47" s="39">
        <f>+A!R47/E!S61</f>
        <v>1.2907360165516449E-7</v>
      </c>
      <c r="U47" s="39" t="e">
        <f>+A!S47/E!T61</f>
        <v>#VALUE!</v>
      </c>
      <c r="V47" s="39" t="e">
        <f>+A!T47/E!U61</f>
        <v>#VALUE!</v>
      </c>
      <c r="W47" s="39">
        <f>+A!U47/E!V61</f>
        <v>1.8416575636554779E-6</v>
      </c>
      <c r="X47" s="39">
        <f>+A!V47/E!W61</f>
        <v>1.4105084498476083E-5</v>
      </c>
      <c r="Y47" s="39">
        <f>+A!W47/E!X61</f>
        <v>9.0878993485302634E-6</v>
      </c>
      <c r="Z47" s="39">
        <f>+A!X47/E!Y61</f>
        <v>6.1199820249663586E-6</v>
      </c>
      <c r="AA47" s="39">
        <f>+A!Y47/E!Z61</f>
        <v>2.4695020806181719E-7</v>
      </c>
      <c r="AB47" s="39">
        <f>+A!Z47/E!AA61</f>
        <v>1.6575109474221517E-7</v>
      </c>
      <c r="AC47" s="39">
        <f>+A!AA47/E!AB61</f>
        <v>1.2690205205485667E-7</v>
      </c>
      <c r="AD47" s="39">
        <f>+A!AB47/E!AC61</f>
        <v>1.3823370308987932E-6</v>
      </c>
      <c r="AE47" s="39">
        <f>+A!AC47/E!AD61</f>
        <v>2.7906719757017201E-6</v>
      </c>
      <c r="AF47" s="39">
        <f>+A!AD47/E!AE61</f>
        <v>4.1562797102898681E-7</v>
      </c>
    </row>
    <row r="48" spans="4:32" x14ac:dyDescent="0.25">
      <c r="D48" s="31" t="s">
        <v>17</v>
      </c>
      <c r="E48" s="32"/>
      <c r="F48" s="40">
        <f>+A!D48/E!E62</f>
        <v>2.0144715600987923E-5</v>
      </c>
      <c r="G48" s="40" t="e">
        <f>+A!E48/E!F62</f>
        <v>#VALUE!</v>
      </c>
      <c r="H48" s="40" t="e">
        <f>+A!F48/E!G62</f>
        <v>#VALUE!</v>
      </c>
      <c r="I48" s="40" t="e">
        <f>+A!G48/E!H62</f>
        <v>#VALUE!</v>
      </c>
      <c r="J48" s="40">
        <f>+A!H48/E!I62</f>
        <v>4.8909551975296642E-5</v>
      </c>
      <c r="K48" s="40" t="e">
        <f>+A!I48/E!J62</f>
        <v>#VALUE!</v>
      </c>
      <c r="L48" s="40">
        <f>+A!J47/E!K62</f>
        <v>6.2275979506293354E-7</v>
      </c>
      <c r="M48" s="40" t="e">
        <f>+A!K48/E!L62</f>
        <v>#VALUE!</v>
      </c>
      <c r="N48" s="40">
        <f>+A!L48/E!M62</f>
        <v>9.1686744621360749E-6</v>
      </c>
      <c r="O48" s="40">
        <f>+A!M48/E!N62</f>
        <v>8.8241371299821782E-6</v>
      </c>
      <c r="P48" s="40">
        <f>+A!N48/E!O62</f>
        <v>3.1977985768816728E-6</v>
      </c>
      <c r="Q48" s="40">
        <f>+A!O48/E!P62</f>
        <v>4.7017789172723051E-6</v>
      </c>
      <c r="R48" s="40" t="e">
        <f>+A!P48/E!Q62</f>
        <v>#VALUE!</v>
      </c>
      <c r="S48" s="40" t="e">
        <f>+A!Q48/E!R62</f>
        <v>#VALUE!</v>
      </c>
      <c r="T48" s="40" t="e">
        <f>+A!R48/E!S62</f>
        <v>#VALUE!</v>
      </c>
      <c r="U48" s="40">
        <f>+A!S48/E!T62</f>
        <v>6.1751404909605579E-6</v>
      </c>
      <c r="V48" s="40">
        <f>+A!T48/E!U62</f>
        <v>6.0923684763104934E-6</v>
      </c>
      <c r="W48" s="40" t="e">
        <f>+A!U48/E!V62</f>
        <v>#VALUE!</v>
      </c>
      <c r="X48" s="40" t="e">
        <f>+A!V48/E!W62</f>
        <v>#VALUE!</v>
      </c>
      <c r="Y48" s="40" t="e">
        <f>+A!W48/E!X62</f>
        <v>#VALUE!</v>
      </c>
      <c r="Z48" s="40">
        <f>+A!X48/E!Y62</f>
        <v>5.7971605849758289E-7</v>
      </c>
      <c r="AA48" s="40" t="e">
        <f>+A!Y48/E!Z62</f>
        <v>#VALUE!</v>
      </c>
      <c r="AB48" s="40" t="e">
        <f>+A!Z48/E!AA62</f>
        <v>#VALUE!</v>
      </c>
      <c r="AC48" s="40" t="e">
        <f>+A!AA48/E!AB62</f>
        <v>#VALUE!</v>
      </c>
      <c r="AD48" s="40">
        <f>+A!AB48/E!AC62</f>
        <v>3.7938687825210467E-6</v>
      </c>
      <c r="AE48" s="40" t="e">
        <f>+A!AC48/E!AD62</f>
        <v>#VALUE!</v>
      </c>
      <c r="AF48" s="40" t="e">
        <f>+A!AD48/E!AE62</f>
        <v>#VALUE!</v>
      </c>
    </row>
    <row r="49" spans="4:32" x14ac:dyDescent="0.25">
      <c r="D49" s="29" t="s">
        <v>18</v>
      </c>
      <c r="E49" s="30"/>
      <c r="F49" s="40" t="e">
        <f>+A!D49/E!E63</f>
        <v>#VALUE!</v>
      </c>
      <c r="G49" s="40" t="e">
        <f>+A!E49/E!F63</f>
        <v>#VALUE!</v>
      </c>
      <c r="H49" s="40" t="e">
        <f>+A!F49/E!G63</f>
        <v>#VALUE!</v>
      </c>
      <c r="I49" s="40" t="e">
        <f>+A!G49/E!H63</f>
        <v>#VALUE!</v>
      </c>
      <c r="J49" s="40" t="e">
        <f>+A!H49/E!I63</f>
        <v>#VALUE!</v>
      </c>
      <c r="K49" s="40" t="e">
        <f>+A!I49/E!J63</f>
        <v>#VALUE!</v>
      </c>
      <c r="L49" s="40">
        <f>+A!J48/E!K63</f>
        <v>6.3646361136442397E-6</v>
      </c>
      <c r="M49" s="40" t="e">
        <f>+A!K49/E!L63</f>
        <v>#VALUE!</v>
      </c>
      <c r="N49" s="40" t="e">
        <f>+A!L49/E!M63</f>
        <v>#VALUE!</v>
      </c>
      <c r="O49" s="40" t="e">
        <f>+A!M49/E!N63</f>
        <v>#VALUE!</v>
      </c>
      <c r="P49" s="40" t="e">
        <f>+A!N49/E!O63</f>
        <v>#VALUE!</v>
      </c>
      <c r="Q49" s="40" t="e">
        <f>+A!O49/E!P63</f>
        <v>#VALUE!</v>
      </c>
      <c r="R49" s="40" t="e">
        <f>+A!P49/E!Q63</f>
        <v>#VALUE!</v>
      </c>
      <c r="S49" s="40" t="e">
        <f>+A!Q49/E!R63</f>
        <v>#VALUE!</v>
      </c>
      <c r="T49" s="40" t="e">
        <f>+A!R49/E!S63</f>
        <v>#VALUE!</v>
      </c>
      <c r="U49" s="40" t="e">
        <f>+A!S49/E!T63</f>
        <v>#VALUE!</v>
      </c>
      <c r="V49" s="40" t="e">
        <f>+A!T49/E!U63</f>
        <v>#VALUE!</v>
      </c>
      <c r="W49" s="40" t="e">
        <f>+A!U49/E!V63</f>
        <v>#VALUE!</v>
      </c>
      <c r="X49" s="40" t="e">
        <f>+A!V49/E!W63</f>
        <v>#VALUE!</v>
      </c>
      <c r="Y49" s="40" t="e">
        <f>+A!W49/E!X63</f>
        <v>#VALUE!</v>
      </c>
      <c r="Z49" s="40" t="e">
        <f>+A!X49/E!Y63</f>
        <v>#VALUE!</v>
      </c>
      <c r="AA49" s="40" t="e">
        <f>+A!Y49/E!Z63</f>
        <v>#VALUE!</v>
      </c>
      <c r="AB49" s="40" t="e">
        <f>+A!Z49/E!AA63</f>
        <v>#VALUE!</v>
      </c>
      <c r="AC49" s="40" t="e">
        <f>+A!AA49/E!AB63</f>
        <v>#VALUE!</v>
      </c>
      <c r="AD49" s="40" t="e">
        <f>+A!AB49/E!AC63</f>
        <v>#VALUE!</v>
      </c>
      <c r="AE49" s="40" t="e">
        <f>+A!AC49/E!AD63</f>
        <v>#VALUE!</v>
      </c>
      <c r="AF49" s="40" t="e">
        <f>+A!AD49/E!AE63</f>
        <v>#VALUE!</v>
      </c>
    </row>
    <row r="50" spans="4:32" x14ac:dyDescent="0.25">
      <c r="D50" s="31" t="s">
        <v>19</v>
      </c>
      <c r="E50" s="32"/>
      <c r="F50" s="40" t="e">
        <f>+A!D50/E!E64</f>
        <v>#VALUE!</v>
      </c>
      <c r="G50" s="40" t="e">
        <f>+A!E50/E!F64</f>
        <v>#VALUE!</v>
      </c>
      <c r="H50" s="40" t="e">
        <f>+A!F50/E!G64</f>
        <v>#VALUE!</v>
      </c>
      <c r="I50" s="40" t="e">
        <f>+A!G50/E!H64</f>
        <v>#VALUE!</v>
      </c>
      <c r="J50" s="40" t="e">
        <f>+A!H50/E!I64</f>
        <v>#VALUE!</v>
      </c>
      <c r="K50" s="40" t="e">
        <f>+A!I50/E!J64</f>
        <v>#VALUE!</v>
      </c>
      <c r="L50" s="40" t="e">
        <f>+A!J49/E!K64</f>
        <v>#VALUE!</v>
      </c>
      <c r="M50" s="40" t="e">
        <f>+A!K50/E!L64</f>
        <v>#VALUE!</v>
      </c>
      <c r="N50" s="40" t="e">
        <f>+A!L50/E!M64</f>
        <v>#VALUE!</v>
      </c>
      <c r="O50" s="40" t="e">
        <f>+A!M50/E!N64</f>
        <v>#VALUE!</v>
      </c>
      <c r="P50" s="40" t="e">
        <f>+A!N50/E!O64</f>
        <v>#VALUE!</v>
      </c>
      <c r="Q50" s="40" t="e">
        <f>+A!O50/E!P64</f>
        <v>#VALUE!</v>
      </c>
      <c r="R50" s="40" t="e">
        <f>+A!P50/E!Q64</f>
        <v>#VALUE!</v>
      </c>
      <c r="S50" s="40" t="e">
        <f>+A!Q50/E!R64</f>
        <v>#VALUE!</v>
      </c>
      <c r="T50" s="40" t="e">
        <f>+A!R50/E!S64</f>
        <v>#VALUE!</v>
      </c>
      <c r="U50" s="40" t="e">
        <f>+A!S50/E!T64</f>
        <v>#VALUE!</v>
      </c>
      <c r="V50" s="40" t="e">
        <f>+A!T50/E!U64</f>
        <v>#VALUE!</v>
      </c>
      <c r="W50" s="40" t="e">
        <f>+A!U50/E!V64</f>
        <v>#VALUE!</v>
      </c>
      <c r="X50" s="40" t="e">
        <f>+A!V50/E!W64</f>
        <v>#VALUE!</v>
      </c>
      <c r="Y50" s="40" t="e">
        <f>+A!W50/E!X64</f>
        <v>#VALUE!</v>
      </c>
      <c r="Z50" s="40" t="e">
        <f>+A!X50/E!Y64</f>
        <v>#VALUE!</v>
      </c>
      <c r="AA50" s="40">
        <f>+A!Y50/E!Z64</f>
        <v>2.5385509927451157E-9</v>
      </c>
      <c r="AB50" s="40" t="e">
        <f>+A!Z50/E!AA64</f>
        <v>#VALUE!</v>
      </c>
      <c r="AC50" s="40" t="e">
        <f>+A!AA50/E!AB64</f>
        <v>#VALUE!</v>
      </c>
      <c r="AD50" s="40" t="e">
        <f>+A!AB50/E!AC64</f>
        <v>#VALUE!</v>
      </c>
      <c r="AE50" s="40" t="e">
        <f>+A!AC50/E!AD64</f>
        <v>#VALUE!</v>
      </c>
      <c r="AF50" s="40" t="e">
        <f>+A!AD50/E!AE64</f>
        <v>#VALUE!</v>
      </c>
    </row>
    <row r="51" spans="4:32" x14ac:dyDescent="0.25">
      <c r="D51" s="29" t="s">
        <v>20</v>
      </c>
      <c r="E51" s="30"/>
      <c r="F51" s="40" t="e">
        <f>+A!D51/E!E65</f>
        <v>#VALUE!</v>
      </c>
      <c r="G51" s="40" t="e">
        <f>+A!E51/E!F65</f>
        <v>#VALUE!</v>
      </c>
      <c r="H51" s="40" t="e">
        <f>+A!F51/E!G65</f>
        <v>#VALUE!</v>
      </c>
      <c r="I51" s="40" t="e">
        <f>+A!G51/E!H65</f>
        <v>#VALUE!</v>
      </c>
      <c r="J51" s="40" t="e">
        <f>+A!H51/E!I65</f>
        <v>#VALUE!</v>
      </c>
      <c r="K51" s="40" t="e">
        <f>+A!I51/E!J65</f>
        <v>#VALUE!</v>
      </c>
      <c r="L51" s="40" t="e">
        <f>+A!J50/E!K65</f>
        <v>#VALUE!</v>
      </c>
      <c r="M51" s="40" t="e">
        <f>+A!K51/E!L65</f>
        <v>#VALUE!</v>
      </c>
      <c r="N51" s="40" t="e">
        <f>+A!L51/E!M65</f>
        <v>#VALUE!</v>
      </c>
      <c r="O51" s="40" t="e">
        <f>+A!M51/E!N65</f>
        <v>#VALUE!</v>
      </c>
      <c r="P51" s="40" t="e">
        <f>+A!N51/E!O65</f>
        <v>#VALUE!</v>
      </c>
      <c r="Q51" s="40" t="e">
        <f>+A!O51/E!P65</f>
        <v>#VALUE!</v>
      </c>
      <c r="R51" s="40" t="e">
        <f>+A!P51/E!Q65</f>
        <v>#VALUE!</v>
      </c>
      <c r="S51" s="40" t="e">
        <f>+A!Q51/E!R65</f>
        <v>#VALUE!</v>
      </c>
      <c r="T51" s="40" t="e">
        <f>+A!R51/E!S65</f>
        <v>#VALUE!</v>
      </c>
      <c r="U51" s="40" t="e">
        <f>+A!S51/E!T65</f>
        <v>#VALUE!</v>
      </c>
      <c r="V51" s="40" t="e">
        <f>+A!T51/E!U65</f>
        <v>#VALUE!</v>
      </c>
      <c r="W51" s="40" t="e">
        <f>+A!U51/E!V65</f>
        <v>#VALUE!</v>
      </c>
      <c r="X51" s="40" t="e">
        <f>+A!V51/E!W65</f>
        <v>#VALUE!</v>
      </c>
      <c r="Y51" s="40" t="e">
        <f>+A!W51/E!X65</f>
        <v>#VALUE!</v>
      </c>
      <c r="Z51" s="40" t="e">
        <f>+A!X51/E!Y65</f>
        <v>#VALUE!</v>
      </c>
      <c r="AA51" s="40" t="e">
        <f>+A!Y51/E!Z65</f>
        <v>#VALUE!</v>
      </c>
      <c r="AB51" s="40" t="e">
        <f>+A!Z51/E!AA65</f>
        <v>#VALUE!</v>
      </c>
      <c r="AC51" s="40" t="e">
        <f>+A!AA51/E!AB65</f>
        <v>#VALUE!</v>
      </c>
      <c r="AD51" s="40" t="e">
        <f>+A!AB51/E!AC65</f>
        <v>#VALUE!</v>
      </c>
      <c r="AE51" s="40" t="e">
        <f>+A!AC51/E!AD65</f>
        <v>#VALUE!</v>
      </c>
      <c r="AF51" s="40">
        <f>+A!AD51/E!AE65</f>
        <v>1.8683336008080528E-6</v>
      </c>
    </row>
    <row r="52" spans="4:32" x14ac:dyDescent="0.25">
      <c r="D52" s="31" t="s">
        <v>21</v>
      </c>
      <c r="E52" s="32"/>
      <c r="F52" s="40" t="e">
        <f>+A!D52/E!E66</f>
        <v>#VALUE!</v>
      </c>
      <c r="G52" s="40" t="e">
        <f>+A!E52/E!F66</f>
        <v>#VALUE!</v>
      </c>
      <c r="H52" s="40" t="e">
        <f>+A!F52/E!G66</f>
        <v>#VALUE!</v>
      </c>
      <c r="I52" s="40" t="e">
        <f>+A!G52/E!H66</f>
        <v>#VALUE!</v>
      </c>
      <c r="J52" s="40" t="e">
        <f>+A!H52/E!I66</f>
        <v>#VALUE!</v>
      </c>
      <c r="K52" s="40" t="e">
        <f>+A!I52/E!J66</f>
        <v>#VALUE!</v>
      </c>
      <c r="L52" s="40" t="e">
        <f>+A!J51/E!K66</f>
        <v>#VALUE!</v>
      </c>
      <c r="M52" s="40" t="e">
        <f>+A!K52/E!L66</f>
        <v>#VALUE!</v>
      </c>
      <c r="N52" s="40">
        <f>+A!L52/E!M66</f>
        <v>2.7263986095810475E-8</v>
      </c>
      <c r="O52" s="40">
        <f>+A!M52/E!N66</f>
        <v>7.4494997022115528E-7</v>
      </c>
      <c r="P52" s="40">
        <f>+A!N52/E!O66</f>
        <v>3.3443774388346451E-7</v>
      </c>
      <c r="Q52" s="40">
        <f>+A!O52/E!P66</f>
        <v>1.66406260268929E-7</v>
      </c>
      <c r="R52" s="40">
        <f>+A!P52/E!Q66</f>
        <v>8.5085891055048735E-7</v>
      </c>
      <c r="S52" s="40">
        <f>+A!Q52/E!R66</f>
        <v>5.7180221856441055E-8</v>
      </c>
      <c r="T52" s="40">
        <f>+A!R52/E!S66</f>
        <v>4.554367859548687E-8</v>
      </c>
      <c r="U52" s="40" t="e">
        <f>+A!S52/E!T66</f>
        <v>#VALUE!</v>
      </c>
      <c r="V52" s="40">
        <f>+A!T52/E!U66</f>
        <v>1.1029870427906357E-7</v>
      </c>
      <c r="W52" s="40">
        <f>+A!U52/E!V66</f>
        <v>3.0480965082184436E-8</v>
      </c>
      <c r="X52" s="40">
        <f>+A!V52/E!W66</f>
        <v>9.5495197699067881E-8</v>
      </c>
      <c r="Y52" s="40">
        <f>+A!W52/E!X66</f>
        <v>1.2579767453315926E-7</v>
      </c>
      <c r="Z52" s="40">
        <f>+A!X52/E!Y66</f>
        <v>1.479634637796987E-7</v>
      </c>
      <c r="AA52" s="40">
        <f>+A!Y52/E!Z66</f>
        <v>1.0457008887197844E-7</v>
      </c>
      <c r="AB52" s="40">
        <f>+A!Z52/E!AA66</f>
        <v>6.7610443814113608E-8</v>
      </c>
      <c r="AC52" s="40">
        <f>+A!AA52/E!AB66</f>
        <v>3.303763973612806E-8</v>
      </c>
      <c r="AD52" s="40">
        <f>+A!AB52/E!AC66</f>
        <v>2.2133922742360679E-8</v>
      </c>
      <c r="AE52" s="40">
        <f>+A!AC52/E!AD66</f>
        <v>6.2932897773045779E-8</v>
      </c>
      <c r="AF52" s="40">
        <f>+A!AD52/E!AE66</f>
        <v>9.6853289271904819E-8</v>
      </c>
    </row>
    <row r="53" spans="4:32" x14ac:dyDescent="0.25">
      <c r="D53" s="29" t="s">
        <v>22</v>
      </c>
      <c r="E53" s="30"/>
      <c r="F53" s="40" t="e">
        <f>+A!D53/E!E67</f>
        <v>#VALUE!</v>
      </c>
      <c r="G53" s="40" t="e">
        <f>+A!E53/E!F67</f>
        <v>#VALUE!</v>
      </c>
      <c r="H53" s="40" t="e">
        <f>+A!F53/E!G67</f>
        <v>#VALUE!</v>
      </c>
      <c r="I53" s="40" t="e">
        <f>+A!G53/E!H67</f>
        <v>#VALUE!</v>
      </c>
      <c r="J53" s="40" t="e">
        <f>+A!H53/E!I67</f>
        <v>#VALUE!</v>
      </c>
      <c r="K53" s="40" t="e">
        <f>+A!I53/E!J67</f>
        <v>#VALUE!</v>
      </c>
      <c r="L53" s="40" t="e">
        <f>+A!J52/E!K67</f>
        <v>#VALUE!</v>
      </c>
      <c r="M53" s="40" t="e">
        <f>+A!K53/E!L67</f>
        <v>#VALUE!</v>
      </c>
      <c r="N53" s="40">
        <f>+A!L53/E!M67</f>
        <v>1.3361652540920851E-9</v>
      </c>
      <c r="O53" s="40">
        <f>+A!M53/E!N67</f>
        <v>2.7529572482915246E-8</v>
      </c>
      <c r="P53" s="40">
        <f>+A!N53/E!O67</f>
        <v>7.6488756448029206E-9</v>
      </c>
      <c r="Q53" s="40" t="e">
        <f>+A!O53/E!P67</f>
        <v>#VALUE!</v>
      </c>
      <c r="R53" s="40">
        <f>+A!P53/E!Q67</f>
        <v>8.4652651754519233E-9</v>
      </c>
      <c r="S53" s="40">
        <f>+A!Q53/E!R67</f>
        <v>4.4502294837724821E-9</v>
      </c>
      <c r="T53" s="40" t="e">
        <f>+A!R53/E!S67</f>
        <v>#VALUE!</v>
      </c>
      <c r="U53" s="40">
        <f>+A!S53/E!T67</f>
        <v>1.5617856232049681E-9</v>
      </c>
      <c r="V53" s="40">
        <f>+A!T53/E!U67</f>
        <v>3.5064407963663868E-8</v>
      </c>
      <c r="W53" s="40" t="e">
        <f>+A!U53/E!V67</f>
        <v>#VALUE!</v>
      </c>
      <c r="X53" s="40">
        <f>+A!V53/E!W67</f>
        <v>1.0395923981850123E-10</v>
      </c>
      <c r="Y53" s="40">
        <f>+A!W53/E!X67</f>
        <v>6.6372883437390616E-8</v>
      </c>
      <c r="Z53" s="40">
        <f>+A!X53/E!Y67</f>
        <v>1.5488023923920733E-9</v>
      </c>
      <c r="AA53" s="40">
        <f>+A!Y53/E!Z67</f>
        <v>1.4189374560213616E-8</v>
      </c>
      <c r="AB53" s="40">
        <f>+A!Z53/E!AA67</f>
        <v>2.9768290519572235E-8</v>
      </c>
      <c r="AC53" s="40">
        <f>+A!AA53/E!AB67</f>
        <v>1.2179758027473553E-8</v>
      </c>
      <c r="AD53" s="40">
        <f>+A!AB53/E!AC67</f>
        <v>1.0045430024655512E-8</v>
      </c>
      <c r="AE53" s="40">
        <f>+A!AC53/E!AD67</f>
        <v>1.7355105418426708E-10</v>
      </c>
      <c r="AF53" s="40" t="e">
        <f>+A!AD53/E!AE67</f>
        <v>#VALUE!</v>
      </c>
    </row>
    <row r="54" spans="4:32" x14ac:dyDescent="0.25">
      <c r="D54" s="31" t="s">
        <v>23</v>
      </c>
      <c r="E54" s="32"/>
      <c r="F54" s="40" t="e">
        <f>+A!D54/E!E68</f>
        <v>#VALUE!</v>
      </c>
      <c r="G54" s="40" t="e">
        <f>+A!E54/E!F68</f>
        <v>#VALUE!</v>
      </c>
      <c r="H54" s="40" t="e">
        <f>+A!F54/E!G68</f>
        <v>#VALUE!</v>
      </c>
      <c r="I54" s="40" t="e">
        <f>+A!G54/E!H68</f>
        <v>#VALUE!</v>
      </c>
      <c r="J54" s="40" t="e">
        <f>+A!H54/E!I68</f>
        <v>#VALUE!</v>
      </c>
      <c r="K54" s="40" t="e">
        <f>+A!I54/E!J68</f>
        <v>#VALUE!</v>
      </c>
      <c r="L54" s="40" t="e">
        <f>+A!J53/E!K68</f>
        <v>#VALUE!</v>
      </c>
      <c r="M54" s="40" t="e">
        <f>+A!K54/E!L68</f>
        <v>#VALUE!</v>
      </c>
      <c r="N54" s="40" t="e">
        <f>+A!L54/E!M68</f>
        <v>#VALUE!</v>
      </c>
      <c r="O54" s="40" t="e">
        <f>+A!M54/E!N68</f>
        <v>#VALUE!</v>
      </c>
      <c r="P54" s="40" t="e">
        <f>+A!N54/E!O68</f>
        <v>#VALUE!</v>
      </c>
      <c r="Q54" s="40">
        <f>+A!O54/E!P68</f>
        <v>4.6885317954420101E-9</v>
      </c>
      <c r="R54" s="40" t="e">
        <f>+A!P54/E!Q68</f>
        <v>#VALUE!</v>
      </c>
      <c r="S54" s="40">
        <f>+A!Q54/E!R68</f>
        <v>3.1458034323109749E-9</v>
      </c>
      <c r="T54" s="40" t="e">
        <f>+A!R54/E!S68</f>
        <v>#VALUE!</v>
      </c>
      <c r="U54" s="40">
        <f>+A!S54/E!T68</f>
        <v>3.3763613886234704E-9</v>
      </c>
      <c r="V54" s="40">
        <f>+A!T54/E!U68</f>
        <v>1.3018336179332802E-9</v>
      </c>
      <c r="W54" s="40">
        <f>+A!U54/E!V68</f>
        <v>2.0655325321203691E-8</v>
      </c>
      <c r="X54" s="40">
        <f>+A!V54/E!W68</f>
        <v>5.8096237021206516E-9</v>
      </c>
      <c r="Y54" s="40">
        <f>+A!W54/E!X68</f>
        <v>2.3162871628222723E-8</v>
      </c>
      <c r="Z54" s="40">
        <f>+A!X54/E!Y68</f>
        <v>5.6877412251244113E-9</v>
      </c>
      <c r="AA54" s="40">
        <f>+A!Y54/E!Z68</f>
        <v>1.7808633544831368E-7</v>
      </c>
      <c r="AB54" s="40">
        <f>+A!Z54/E!AA68</f>
        <v>6.9341707051993949E-8</v>
      </c>
      <c r="AC54" s="40">
        <f>+A!AA54/E!AB68</f>
        <v>1.3353758239236574E-8</v>
      </c>
      <c r="AD54" s="40">
        <f>+A!AB54/E!AC68</f>
        <v>1.6356814522368732E-8</v>
      </c>
      <c r="AE54" s="40">
        <f>+A!AC54/E!AD68</f>
        <v>3.8488269876989464E-9</v>
      </c>
      <c r="AF54" s="40">
        <f>+A!AD54/E!AE68</f>
        <v>2.6252405643500609E-9</v>
      </c>
    </row>
    <row r="55" spans="4:32" x14ac:dyDescent="0.25">
      <c r="D55" s="29" t="s">
        <v>24</v>
      </c>
      <c r="E55" s="30"/>
      <c r="F55" s="40">
        <f>+A!D55/E!E69</f>
        <v>3.203711932675397E-8</v>
      </c>
      <c r="G55" s="40">
        <f>+A!E55/E!F69</f>
        <v>7.1119467249531984E-9</v>
      </c>
      <c r="H55" s="40" t="e">
        <f>+A!F55/E!G69</f>
        <v>#VALUE!</v>
      </c>
      <c r="I55" s="40" t="e">
        <f>+A!G55/E!H69</f>
        <v>#VALUE!</v>
      </c>
      <c r="J55" s="40" t="e">
        <f>+A!H55/E!I69</f>
        <v>#VALUE!</v>
      </c>
      <c r="K55" s="40" t="e">
        <f>+A!I55/E!J69</f>
        <v>#VALUE!</v>
      </c>
      <c r="L55" s="40" t="e">
        <f>+A!J54/E!K69</f>
        <v>#VALUE!</v>
      </c>
      <c r="M55" s="40">
        <f>+A!K55/E!L69</f>
        <v>7.9360055103544773E-9</v>
      </c>
      <c r="N55" s="40">
        <f>+A!L55/E!M69</f>
        <v>6.5290295732637954E-8</v>
      </c>
      <c r="O55" s="40">
        <f>+A!M55/E!N69</f>
        <v>6.2364988242240394E-9</v>
      </c>
      <c r="P55" s="40" t="e">
        <f>+A!N55/E!O69</f>
        <v>#VALUE!</v>
      </c>
      <c r="Q55" s="40" t="e">
        <f>+A!O55/E!P69</f>
        <v>#VALUE!</v>
      </c>
      <c r="R55" s="40">
        <f>+A!P55/E!Q69</f>
        <v>1.9064492409498163E-10</v>
      </c>
      <c r="S55" s="40" t="e">
        <f>+A!Q55/E!R69</f>
        <v>#VALUE!</v>
      </c>
      <c r="T55" s="40" t="e">
        <f>+A!R55/E!S69</f>
        <v>#VALUE!</v>
      </c>
      <c r="U55" s="40">
        <f>+A!S55/E!T69</f>
        <v>2.0605978433104273E-9</v>
      </c>
      <c r="V55" s="40" t="e">
        <f>+A!T55/E!U69</f>
        <v>#VALUE!</v>
      </c>
      <c r="W55" s="40">
        <f>+A!U55/E!V69</f>
        <v>1.4658676183030064E-8</v>
      </c>
      <c r="X55" s="40" t="e">
        <f>+A!V55/E!W69</f>
        <v>#VALUE!</v>
      </c>
      <c r="Y55" s="40">
        <f>+A!W55/E!X69</f>
        <v>4.0859293437329728E-9</v>
      </c>
      <c r="Z55" s="40">
        <f>+A!X55/E!Y69</f>
        <v>8.5257169928108414E-9</v>
      </c>
      <c r="AA55" s="40">
        <f>+A!Y55/E!Z69</f>
        <v>5.3190160274124273E-8</v>
      </c>
      <c r="AB55" s="40">
        <f>+A!Z55/E!AA69</f>
        <v>1.0692649874999666E-8</v>
      </c>
      <c r="AC55" s="40">
        <f>+A!AA55/E!AB69</f>
        <v>8.8725218940460425E-9</v>
      </c>
      <c r="AD55" s="40">
        <f>+A!AB55/E!AC69</f>
        <v>2.6451999069895512E-9</v>
      </c>
      <c r="AE55" s="40">
        <f>+A!AC55/E!AD69</f>
        <v>1.9026346642806592E-8</v>
      </c>
      <c r="AF55" s="40" t="e">
        <f>+A!AD55/E!AE69</f>
        <v>#VALUE!</v>
      </c>
    </row>
    <row r="56" spans="4:32" ht="15.75" thickBot="1" x14ac:dyDescent="0.3">
      <c r="D56" s="33" t="s">
        <v>25</v>
      </c>
      <c r="E56" s="34"/>
      <c r="F56" s="41" t="e">
        <f>+A!D56/E!E70</f>
        <v>#VALUE!</v>
      </c>
      <c r="G56" s="41" t="e">
        <f>+A!E56/E!F70</f>
        <v>#VALUE!</v>
      </c>
      <c r="H56" s="41" t="e">
        <f>+A!F56/E!G70</f>
        <v>#VALUE!</v>
      </c>
      <c r="I56" s="41" t="e">
        <f>+A!G56/E!H70</f>
        <v>#VALUE!</v>
      </c>
      <c r="J56" s="41" t="e">
        <f>+A!H56/E!I70</f>
        <v>#VALUE!</v>
      </c>
      <c r="K56" s="41" t="e">
        <f>+A!I56/E!J70</f>
        <v>#VALUE!</v>
      </c>
      <c r="L56" s="41" t="e">
        <f>+A!J55/E!K70</f>
        <v>#VALUE!</v>
      </c>
      <c r="M56" s="41" t="e">
        <f>+A!K56/E!L70</f>
        <v>#VALUE!</v>
      </c>
      <c r="N56" s="41" t="e">
        <f>+A!L56/E!M70</f>
        <v>#VALUE!</v>
      </c>
      <c r="O56" s="41">
        <f>+A!M56/E!N70</f>
        <v>6.7829009673159501E-9</v>
      </c>
      <c r="P56" s="41">
        <f>+A!N56/E!O70</f>
        <v>2.0639997360061776E-9</v>
      </c>
      <c r="Q56" s="41" t="e">
        <f>+A!O56/E!P70</f>
        <v>#VALUE!</v>
      </c>
      <c r="R56" s="41">
        <f>+A!P56/E!Q70</f>
        <v>2.186059079679457E-9</v>
      </c>
      <c r="S56" s="41" t="e">
        <f>+A!Q56/E!R70</f>
        <v>#VALUE!</v>
      </c>
      <c r="T56" s="41" t="e">
        <f>+A!R56/E!S70</f>
        <v>#VALUE!</v>
      </c>
      <c r="U56" s="41">
        <f>+A!S56/E!T70</f>
        <v>1.4532456621131073E-12</v>
      </c>
      <c r="V56" s="41">
        <f>+A!T56/E!U70</f>
        <v>8.2773190842611992E-9</v>
      </c>
      <c r="W56" s="41">
        <f>+A!U56/E!V70</f>
        <v>5.4738236198022695E-9</v>
      </c>
      <c r="X56" s="41" t="e">
        <f>+A!V56/E!W70</f>
        <v>#VALUE!</v>
      </c>
      <c r="Y56" s="41">
        <f>+A!W56/E!X70</f>
        <v>5.81036121836075E-9</v>
      </c>
      <c r="Z56" s="41">
        <f>+A!X56/E!Y70</f>
        <v>1.2374738669216929E-12</v>
      </c>
      <c r="AA56" s="41">
        <f>+A!Y56/E!Z70</f>
        <v>5.7835880030739769E-9</v>
      </c>
      <c r="AB56" s="41">
        <f>+A!Z56/E!AA70</f>
        <v>0</v>
      </c>
      <c r="AC56" s="41" t="e">
        <f>+A!AA56/E!AB70</f>
        <v>#VALUE!</v>
      </c>
      <c r="AD56" s="41" t="e">
        <f>+A!AB56/E!AC70</f>
        <v>#VALUE!</v>
      </c>
      <c r="AE56" s="41" t="e">
        <f>+A!AC56/E!AD70</f>
        <v>#VALUE!</v>
      </c>
      <c r="AF56" s="41">
        <f>+A!AD56/E!AE70</f>
        <v>9.9591217416432179E-13</v>
      </c>
    </row>
    <row r="57" spans="4:32" x14ac:dyDescent="0.25">
      <c r="D57" t="s">
        <v>52</v>
      </c>
    </row>
    <row r="58" spans="4:32" ht="16.5" thickBot="1" x14ac:dyDescent="0.3">
      <c r="E58" s="242" t="s">
        <v>59</v>
      </c>
      <c r="F58" s="242"/>
      <c r="G58" s="242"/>
      <c r="H58" s="242"/>
      <c r="I58" s="242"/>
      <c r="J58" s="242"/>
      <c r="K58" s="242"/>
      <c r="L58" s="242"/>
      <c r="M58" s="242"/>
      <c r="N58" s="242"/>
      <c r="O58" s="242"/>
      <c r="P58" s="242"/>
      <c r="Q58" s="242"/>
      <c r="R58" s="242"/>
      <c r="S58" s="242"/>
      <c r="T58" s="242"/>
      <c r="U58" s="242"/>
      <c r="V58" s="242"/>
      <c r="W58" s="242"/>
      <c r="X58" s="242"/>
      <c r="Y58" s="242"/>
      <c r="Z58" s="242"/>
    </row>
    <row r="59" spans="4:32" ht="15.75" thickBot="1" x14ac:dyDescent="0.3">
      <c r="D59" s="44"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v>2019</v>
      </c>
      <c r="AD59" s="8">
        <v>2020</v>
      </c>
      <c r="AE59" s="8">
        <v>2021</v>
      </c>
    </row>
    <row r="60" spans="4:32" ht="15.75" thickBot="1" x14ac:dyDescent="0.3">
      <c r="D60" s="45" t="s">
        <v>15</v>
      </c>
      <c r="E60" s="154">
        <v>5120703897</v>
      </c>
      <c r="F60" s="154">
        <v>5355750397</v>
      </c>
      <c r="G60" s="154">
        <v>5568892999</v>
      </c>
      <c r="H60" s="154">
        <v>5463027643</v>
      </c>
      <c r="I60" s="154">
        <v>5652106327</v>
      </c>
      <c r="J60" s="154">
        <v>6392986099</v>
      </c>
      <c r="K60" s="154">
        <v>6144536637</v>
      </c>
      <c r="L60" s="154">
        <v>6443000733</v>
      </c>
      <c r="M60" s="154">
        <v>7515938365</v>
      </c>
      <c r="N60" s="154">
        <v>9185616723</v>
      </c>
      <c r="O60" s="154">
        <v>10472465722</v>
      </c>
      <c r="P60" s="154">
        <v>12136403470</v>
      </c>
      <c r="Q60" s="154">
        <v>14032195969</v>
      </c>
      <c r="R60" s="154">
        <v>16170262679</v>
      </c>
      <c r="S60" s="154">
        <v>12547770181</v>
      </c>
      <c r="T60" s="154">
        <v>15114346908</v>
      </c>
      <c r="U60" s="154">
        <v>18198152626</v>
      </c>
      <c r="V60" s="154">
        <v>18331934788</v>
      </c>
      <c r="W60" s="154">
        <v>18800429926</v>
      </c>
      <c r="X60" s="154">
        <v>18797090734</v>
      </c>
      <c r="Y60" s="154">
        <v>16384355956</v>
      </c>
      <c r="Z60" s="154">
        <v>15889295451.528</v>
      </c>
      <c r="AA60" s="154">
        <v>17582949488.068001</v>
      </c>
      <c r="AB60" s="154">
        <v>19383083711.514</v>
      </c>
      <c r="AC60" s="154">
        <v>18825509448.708</v>
      </c>
      <c r="AD60" s="154">
        <v>17509907740.418999</v>
      </c>
      <c r="AE60" s="154">
        <v>22139882337.792999</v>
      </c>
    </row>
    <row r="61" spans="4:32" x14ac:dyDescent="0.25">
      <c r="D61" s="46" t="s">
        <v>16</v>
      </c>
      <c r="E61" s="155">
        <v>362614417.60000002</v>
      </c>
      <c r="F61" s="155">
        <v>385237368.89999998</v>
      </c>
      <c r="G61" s="155">
        <v>374396101.10000002</v>
      </c>
      <c r="H61" s="155">
        <v>360498901</v>
      </c>
      <c r="I61" s="155">
        <v>350846551.30000001</v>
      </c>
      <c r="J61" s="155">
        <v>335814048.30000001</v>
      </c>
      <c r="K61" s="155">
        <v>351726053.60000002</v>
      </c>
      <c r="L61" s="155">
        <v>370630457</v>
      </c>
      <c r="M61" s="155">
        <v>426781409.60000002</v>
      </c>
      <c r="N61" s="155">
        <v>488273020.89999998</v>
      </c>
      <c r="O61" s="155">
        <v>541014528.29999995</v>
      </c>
      <c r="P61" s="155">
        <v>596256752</v>
      </c>
      <c r="Q61" s="155">
        <v>713216970</v>
      </c>
      <c r="R61" s="155">
        <v>862906364.39999998</v>
      </c>
      <c r="S61" s="155">
        <v>783382494.20000005</v>
      </c>
      <c r="T61" s="155">
        <v>873135334.60000002</v>
      </c>
      <c r="U61" s="155">
        <v>1052998505</v>
      </c>
      <c r="V61" s="155">
        <v>1052496967</v>
      </c>
      <c r="W61" s="155">
        <v>1127326958</v>
      </c>
      <c r="X61" s="155">
        <v>1168070375</v>
      </c>
      <c r="Y61" s="155">
        <v>1059950172</v>
      </c>
      <c r="Z61" s="155">
        <v>1077371029.9260001</v>
      </c>
      <c r="AA61" s="155">
        <v>1164384466.3599999</v>
      </c>
      <c r="AB61" s="155">
        <v>1215464978.717</v>
      </c>
      <c r="AC61" s="155">
        <v>1223292845.523</v>
      </c>
      <c r="AD61" s="155">
        <v>1245374601.6229999</v>
      </c>
      <c r="AE61" s="155">
        <v>1447513261.7049999</v>
      </c>
    </row>
    <row r="62" spans="4:32" x14ac:dyDescent="0.25">
      <c r="D62" s="47" t="s">
        <v>17</v>
      </c>
      <c r="E62" s="156">
        <v>57583339.619999997</v>
      </c>
      <c r="F62" s="156">
        <v>61898303.57</v>
      </c>
      <c r="G62" s="156">
        <v>61598655.119999997</v>
      </c>
      <c r="H62" s="156">
        <v>60437989.140000001</v>
      </c>
      <c r="I62" s="156">
        <v>59497580.380000003</v>
      </c>
      <c r="J62" s="156">
        <v>56333614.210000001</v>
      </c>
      <c r="K62" s="156">
        <v>57229127.960000001</v>
      </c>
      <c r="L62" s="156">
        <v>61098835.740000002</v>
      </c>
      <c r="M62" s="156">
        <v>69283733.719999999</v>
      </c>
      <c r="N62" s="156">
        <v>78085821.859999999</v>
      </c>
      <c r="O62" s="156">
        <v>83737919.560000002</v>
      </c>
      <c r="P62" s="156">
        <v>92504349.450000003</v>
      </c>
      <c r="Q62" s="156">
        <v>109098240.09999999</v>
      </c>
      <c r="R62" s="156">
        <v>121922259.3</v>
      </c>
      <c r="S62" s="156">
        <v>113792572.2</v>
      </c>
      <c r="T62" s="156">
        <v>120118724.59999999</v>
      </c>
      <c r="U62" s="156">
        <v>139222866</v>
      </c>
      <c r="V62" s="156">
        <v>142457463.40000001</v>
      </c>
      <c r="W62" s="156">
        <v>147563522.19999999</v>
      </c>
      <c r="X62" s="156">
        <v>147211929.40000001</v>
      </c>
      <c r="Y62" s="156">
        <v>136370208.90000001</v>
      </c>
      <c r="Z62" s="156">
        <v>139444702.81600001</v>
      </c>
      <c r="AA62" s="156">
        <v>147142043.579</v>
      </c>
      <c r="AB62" s="156">
        <v>161660648.086</v>
      </c>
      <c r="AC62" s="156">
        <v>161199829.266</v>
      </c>
      <c r="AD62" s="156">
        <v>150599437.54300001</v>
      </c>
      <c r="AE62" s="156">
        <v>171889483.88999999</v>
      </c>
    </row>
    <row r="63" spans="4:32" x14ac:dyDescent="0.25">
      <c r="D63" s="47" t="s">
        <v>18</v>
      </c>
      <c r="E63" s="156">
        <v>213519736.69999999</v>
      </c>
      <c r="F63" s="156">
        <v>204919342.19999999</v>
      </c>
      <c r="G63" s="156">
        <v>207579615.80000001</v>
      </c>
      <c r="H63" s="156">
        <v>185774034</v>
      </c>
      <c r="I63" s="156">
        <v>178845078.40000001</v>
      </c>
      <c r="J63" s="156">
        <v>197203158.59999999</v>
      </c>
      <c r="K63" s="156">
        <v>186656389.90000001</v>
      </c>
      <c r="L63" s="156">
        <v>194937915.90000001</v>
      </c>
      <c r="M63" s="156">
        <v>230547420.5</v>
      </c>
      <c r="N63" s="156">
        <v>293968927.10000002</v>
      </c>
      <c r="O63" s="156">
        <v>340191126.10000002</v>
      </c>
      <c r="P63" s="156">
        <v>414953142.39999998</v>
      </c>
      <c r="Q63" s="156">
        <v>504497712.5</v>
      </c>
      <c r="R63" s="156">
        <v>583434932.20000005</v>
      </c>
      <c r="S63" s="156">
        <v>439558794.89999998</v>
      </c>
      <c r="T63" s="156">
        <v>629643998.10000002</v>
      </c>
      <c r="U63" s="156">
        <v>798855867</v>
      </c>
      <c r="V63" s="156">
        <v>746289576</v>
      </c>
      <c r="W63" s="156">
        <v>750351847.89999998</v>
      </c>
      <c r="X63" s="156">
        <v>717781261</v>
      </c>
      <c r="Y63" s="156">
        <v>580483263.20000005</v>
      </c>
      <c r="Z63" s="156">
        <v>567519319.57099998</v>
      </c>
      <c r="AA63" s="156">
        <v>667565574.42999995</v>
      </c>
      <c r="AB63" s="156">
        <v>714710878.07200003</v>
      </c>
      <c r="AC63" s="156">
        <v>701358186.56299996</v>
      </c>
      <c r="AD63" s="156">
        <v>710020060.90100002</v>
      </c>
      <c r="AE63" s="156">
        <v>1014762826.229</v>
      </c>
    </row>
    <row r="64" spans="4:32" x14ac:dyDescent="0.25">
      <c r="D64" s="47" t="s">
        <v>19</v>
      </c>
      <c r="E64" s="156">
        <v>374985886.69999999</v>
      </c>
      <c r="F64" s="156">
        <v>458914428.39999998</v>
      </c>
      <c r="G64" s="156">
        <v>462092355.19999999</v>
      </c>
      <c r="H64" s="156">
        <v>338024519.10000002</v>
      </c>
      <c r="I64" s="156">
        <v>422220821.19999999</v>
      </c>
      <c r="J64" s="156">
        <v>662910232</v>
      </c>
      <c r="K64" s="156">
        <v>599473900.60000002</v>
      </c>
      <c r="L64" s="156">
        <v>608796049.79999995</v>
      </c>
      <c r="M64" s="156">
        <v>755271566.20000005</v>
      </c>
      <c r="N64" s="156">
        <v>1023253108</v>
      </c>
      <c r="O64" s="156">
        <v>1445510705</v>
      </c>
      <c r="P64" s="156">
        <v>1782493184</v>
      </c>
      <c r="Q64" s="156">
        <v>2025223527</v>
      </c>
      <c r="R64" s="156">
        <v>2863876207</v>
      </c>
      <c r="S64" s="156">
        <v>1802221972</v>
      </c>
      <c r="T64" s="156">
        <v>2348371257</v>
      </c>
      <c r="U64" s="156">
        <v>3257194869</v>
      </c>
      <c r="V64" s="156">
        <v>3391539273</v>
      </c>
      <c r="W64" s="156">
        <v>3307101893</v>
      </c>
      <c r="X64" s="156">
        <v>3080548224</v>
      </c>
      <c r="Y64" s="156">
        <v>1874589099</v>
      </c>
      <c r="Z64" s="156">
        <v>1522128179.0450001</v>
      </c>
      <c r="AA64" s="156">
        <v>1960082838.243</v>
      </c>
      <c r="AB64" s="156">
        <v>2486776065.1300001</v>
      </c>
      <c r="AC64" s="156">
        <v>2258355306.3330002</v>
      </c>
      <c r="AD64" s="156">
        <v>1485032154.2179999</v>
      </c>
      <c r="AE64" s="156">
        <v>2558349212.592</v>
      </c>
    </row>
    <row r="65" spans="4:31" x14ac:dyDescent="0.25">
      <c r="D65" s="47" t="s">
        <v>20</v>
      </c>
      <c r="E65" s="156">
        <v>27181893.030000001</v>
      </c>
      <c r="F65" s="156">
        <v>25375689.030000001</v>
      </c>
      <c r="G65" s="156">
        <v>27518094.43</v>
      </c>
      <c r="H65" s="156">
        <v>28573596.940000001</v>
      </c>
      <c r="I65" s="156">
        <v>24960156.02</v>
      </c>
      <c r="J65" s="156">
        <v>19707811.379999999</v>
      </c>
      <c r="K65" s="156">
        <v>19265110.219999999</v>
      </c>
      <c r="L65" s="156">
        <v>24848368.16</v>
      </c>
      <c r="M65" s="156">
        <v>31370150.09</v>
      </c>
      <c r="N65" s="156">
        <v>37553694.219999999</v>
      </c>
      <c r="O65" s="156">
        <v>39055723.890000001</v>
      </c>
      <c r="P65" s="156">
        <v>45468647.390000001</v>
      </c>
      <c r="Q65" s="156">
        <v>62099408.25</v>
      </c>
      <c r="R65" s="156">
        <v>90995971.680000007</v>
      </c>
      <c r="S65" s="156">
        <v>66065071.289999999</v>
      </c>
      <c r="T65" s="156">
        <v>82308867.780000001</v>
      </c>
      <c r="U65" s="156">
        <v>112382734.8</v>
      </c>
      <c r="V65" s="156">
        <v>108900442.59999999</v>
      </c>
      <c r="W65" s="156">
        <v>101394598.8</v>
      </c>
      <c r="X65" s="156">
        <v>98981528.689999998</v>
      </c>
      <c r="Y65" s="156">
        <v>87861654.670000002</v>
      </c>
      <c r="Z65" s="156">
        <v>90188125.454999998</v>
      </c>
      <c r="AA65" s="156">
        <v>105657702.92900001</v>
      </c>
      <c r="AB65" s="156">
        <v>98605447.922999993</v>
      </c>
      <c r="AC65" s="156">
        <v>93174793.994000003</v>
      </c>
      <c r="AD65" s="156">
        <v>105972485.95900001</v>
      </c>
      <c r="AE65" s="156">
        <v>155474375.60100001</v>
      </c>
    </row>
    <row r="66" spans="4:31" x14ac:dyDescent="0.25">
      <c r="D66" s="47" t="s">
        <v>21</v>
      </c>
      <c r="E66" s="156">
        <v>475360226.30000001</v>
      </c>
      <c r="F66" s="156">
        <v>492549019.10000002</v>
      </c>
      <c r="G66" s="156">
        <v>512596866</v>
      </c>
      <c r="H66" s="156">
        <v>518323690.19999999</v>
      </c>
      <c r="I66" s="156">
        <v>539063507.39999998</v>
      </c>
      <c r="J66" s="156">
        <v>575410511.79999995</v>
      </c>
      <c r="K66" s="156">
        <v>597204465.89999998</v>
      </c>
      <c r="L66" s="156">
        <v>668830511.79999995</v>
      </c>
      <c r="M66" s="156">
        <v>804724588.79999995</v>
      </c>
      <c r="N66" s="156">
        <v>983079440.60000002</v>
      </c>
      <c r="O66" s="156">
        <v>1114018997</v>
      </c>
      <c r="P66" s="156">
        <v>1252260580</v>
      </c>
      <c r="Q66" s="156">
        <v>1479661298</v>
      </c>
      <c r="R66" s="156">
        <v>1681000823</v>
      </c>
      <c r="S66" s="156">
        <v>1448104370</v>
      </c>
      <c r="T66" s="156">
        <v>1646746385</v>
      </c>
      <c r="U66" s="156">
        <v>1937239439</v>
      </c>
      <c r="V66" s="156">
        <v>1910635042</v>
      </c>
      <c r="W66" s="156">
        <v>1952213352</v>
      </c>
      <c r="X66" s="156">
        <v>1995879502</v>
      </c>
      <c r="Y66" s="156">
        <v>1806466226</v>
      </c>
      <c r="Z66" s="156">
        <v>1789689594.977</v>
      </c>
      <c r="AA66" s="156">
        <v>1974132877.562</v>
      </c>
      <c r="AB66" s="156">
        <v>2217955053.244</v>
      </c>
      <c r="AC66" s="156">
        <v>2167171204.0539999</v>
      </c>
      <c r="AD66" s="156">
        <v>2182991803.3559999</v>
      </c>
      <c r="AE66" s="156">
        <v>2741032359.3109999</v>
      </c>
    </row>
    <row r="67" spans="4:31" x14ac:dyDescent="0.25">
      <c r="D67" s="47" t="s">
        <v>22</v>
      </c>
      <c r="E67" s="156">
        <v>821351445.20000005</v>
      </c>
      <c r="F67" s="156">
        <v>822390719</v>
      </c>
      <c r="G67" s="156">
        <v>844441335.70000005</v>
      </c>
      <c r="H67" s="156">
        <v>825859483.70000005</v>
      </c>
      <c r="I67" s="156">
        <v>813002772.10000002</v>
      </c>
      <c r="J67" s="156">
        <v>870400253.70000005</v>
      </c>
      <c r="K67" s="156">
        <v>838076195.20000005</v>
      </c>
      <c r="L67" s="156">
        <v>888123585.89999998</v>
      </c>
      <c r="M67" s="156">
        <v>1024573866</v>
      </c>
      <c r="N67" s="156">
        <v>1288432649</v>
      </c>
      <c r="O67" s="156">
        <v>1442957176</v>
      </c>
      <c r="P67" s="156">
        <v>1704301285</v>
      </c>
      <c r="Q67" s="156">
        <v>2004308152</v>
      </c>
      <c r="R67" s="156">
        <v>2205054826</v>
      </c>
      <c r="S67" s="156">
        <v>1583573162</v>
      </c>
      <c r="T67" s="156">
        <v>1962497256</v>
      </c>
      <c r="U67" s="156">
        <v>2359087314</v>
      </c>
      <c r="V67" s="156">
        <v>2241274358</v>
      </c>
      <c r="W67" s="156">
        <v>2289358795</v>
      </c>
      <c r="X67" s="156">
        <v>2334673318</v>
      </c>
      <c r="Y67" s="156">
        <v>2082254015</v>
      </c>
      <c r="Z67" s="156">
        <v>1984865497.8050001</v>
      </c>
      <c r="AA67" s="156">
        <v>2181986229.8540001</v>
      </c>
      <c r="AB67" s="156">
        <v>2374102994.0640001</v>
      </c>
      <c r="AC67" s="156">
        <v>2237634421.3070002</v>
      </c>
      <c r="AD67" s="156">
        <v>2126175503.424</v>
      </c>
      <c r="AE67" s="156">
        <v>2819424809</v>
      </c>
    </row>
    <row r="68" spans="4:31" x14ac:dyDescent="0.25">
      <c r="D68" s="47" t="s">
        <v>23</v>
      </c>
      <c r="E68" s="156">
        <v>1938326805</v>
      </c>
      <c r="F68" s="156">
        <v>2054405375</v>
      </c>
      <c r="G68" s="156">
        <v>2179262125</v>
      </c>
      <c r="H68" s="156">
        <v>2244139373</v>
      </c>
      <c r="I68" s="156">
        <v>2353604173</v>
      </c>
      <c r="J68" s="156">
        <v>2612152674</v>
      </c>
      <c r="K68" s="156">
        <v>2473366916</v>
      </c>
      <c r="L68" s="156">
        <v>2577863742</v>
      </c>
      <c r="M68" s="156">
        <v>2947565130</v>
      </c>
      <c r="N68" s="156">
        <v>3499302689</v>
      </c>
      <c r="O68" s="156">
        <v>3817021352</v>
      </c>
      <c r="P68" s="156">
        <v>4436570105</v>
      </c>
      <c r="Q68" s="156">
        <v>5053996287</v>
      </c>
      <c r="R68" s="156">
        <v>5443760352</v>
      </c>
      <c r="S68" s="156">
        <v>4225586905</v>
      </c>
      <c r="T68" s="156">
        <v>5129486452</v>
      </c>
      <c r="U68" s="156">
        <v>5802584828</v>
      </c>
      <c r="V68" s="156">
        <v>5848903279</v>
      </c>
      <c r="W68" s="156">
        <v>6020699755</v>
      </c>
      <c r="X68" s="156">
        <v>6219781481</v>
      </c>
      <c r="Y68" s="156">
        <v>5896892751</v>
      </c>
      <c r="Z68" s="156">
        <v>5845557983.8809996</v>
      </c>
      <c r="AA68" s="156">
        <v>6403995789.533</v>
      </c>
      <c r="AB68" s="156">
        <v>6911462552.0790014</v>
      </c>
      <c r="AC68" s="156">
        <v>6755960939.0249996</v>
      </c>
      <c r="AD68" s="156">
        <v>6443521644.1949997</v>
      </c>
      <c r="AE68" s="156">
        <v>7652632018.8769999</v>
      </c>
    </row>
    <row r="69" spans="4:31" x14ac:dyDescent="0.25">
      <c r="D69" s="47" t="s">
        <v>24</v>
      </c>
      <c r="E69" s="156">
        <v>636792584</v>
      </c>
      <c r="F69" s="156">
        <v>674217648.89999998</v>
      </c>
      <c r="G69" s="156">
        <v>711012122.79999995</v>
      </c>
      <c r="H69" s="156">
        <v>714227200</v>
      </c>
      <c r="I69" s="156">
        <v>737894189</v>
      </c>
      <c r="J69" s="156">
        <v>784269351.60000002</v>
      </c>
      <c r="K69" s="156">
        <v>773943876.60000002</v>
      </c>
      <c r="L69" s="156">
        <v>808341172.60000002</v>
      </c>
      <c r="M69" s="156">
        <v>924272119.20000005</v>
      </c>
      <c r="N69" s="156">
        <v>1079451819</v>
      </c>
      <c r="O69" s="156">
        <v>1187215004</v>
      </c>
      <c r="P69" s="156">
        <v>1325206478</v>
      </c>
      <c r="Q69" s="156">
        <v>1510661778</v>
      </c>
      <c r="R69" s="156">
        <v>1650522379</v>
      </c>
      <c r="S69" s="156">
        <v>1438505671</v>
      </c>
      <c r="T69" s="156">
        <v>1632535922</v>
      </c>
      <c r="U69" s="156">
        <v>1890853813</v>
      </c>
      <c r="V69" s="156">
        <v>1973711653</v>
      </c>
      <c r="W69" s="156">
        <v>2062861939</v>
      </c>
      <c r="X69" s="156">
        <v>2170130527</v>
      </c>
      <c r="Y69" s="156">
        <v>2047452433</v>
      </c>
      <c r="Z69" s="156">
        <v>2003772867.9649999</v>
      </c>
      <c r="AA69" s="156">
        <v>2099105484.832</v>
      </c>
      <c r="AB69" s="156">
        <v>2232397985.21</v>
      </c>
      <c r="AC69" s="156">
        <v>2258808487.1059999</v>
      </c>
      <c r="AD69" s="156">
        <v>2094832011.0139999</v>
      </c>
      <c r="AE69" s="156">
        <v>2561556451.0869999</v>
      </c>
    </row>
    <row r="70" spans="4:31" ht="15.75" thickBot="1" x14ac:dyDescent="0.3">
      <c r="D70" s="48" t="s">
        <v>25</v>
      </c>
      <c r="E70" s="157">
        <v>144425539.80000001</v>
      </c>
      <c r="F70" s="157">
        <v>143984970</v>
      </c>
      <c r="G70" s="157">
        <v>157983627.19999999</v>
      </c>
      <c r="H70" s="157">
        <v>158550853.59999999</v>
      </c>
      <c r="I70" s="157">
        <v>153849497.19999999</v>
      </c>
      <c r="J70" s="157">
        <v>278784410.10000002</v>
      </c>
      <c r="K70" s="157">
        <v>247594604.30000001</v>
      </c>
      <c r="L70" s="157">
        <v>239200411.90000001</v>
      </c>
      <c r="M70" s="157">
        <v>301084162.69999999</v>
      </c>
      <c r="N70" s="157">
        <v>412802724.60000002</v>
      </c>
      <c r="O70" s="157">
        <v>460271376.69999999</v>
      </c>
      <c r="P70" s="157">
        <v>484812399.80000001</v>
      </c>
      <c r="Q70" s="157">
        <v>567688225.60000002</v>
      </c>
      <c r="R70" s="157">
        <v>663475566.79999995</v>
      </c>
      <c r="S70" s="157">
        <v>644363123</v>
      </c>
      <c r="T70" s="157">
        <v>688114904.5</v>
      </c>
      <c r="U70" s="157">
        <v>845684445.5</v>
      </c>
      <c r="V70" s="157">
        <v>913438274.10000002</v>
      </c>
      <c r="W70" s="157">
        <v>1039166302</v>
      </c>
      <c r="X70" s="157">
        <v>860531697.10000002</v>
      </c>
      <c r="Y70" s="157">
        <v>808097873.20000005</v>
      </c>
      <c r="Z70" s="157">
        <v>864861051.19200003</v>
      </c>
      <c r="AA70" s="157">
        <v>871423622.74399996</v>
      </c>
      <c r="AB70" s="157">
        <v>962693633.01900005</v>
      </c>
      <c r="AC70" s="157">
        <v>961623406.09200001</v>
      </c>
      <c r="AD70" s="157">
        <v>959022514.29400003</v>
      </c>
      <c r="AE70" s="157">
        <v>1004104604.745</v>
      </c>
    </row>
    <row r="71" spans="4:31" x14ac:dyDescent="0.25">
      <c r="D71" t="s">
        <v>51</v>
      </c>
    </row>
    <row r="72" spans="4:31" ht="15.75" thickBot="1" x14ac:dyDescent="0.3"/>
    <row r="73" spans="4:31" ht="15.75" thickBot="1" x14ac:dyDescent="0.3">
      <c r="D73" s="44"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45" t="s">
        <v>15</v>
      </c>
      <c r="E74" s="38">
        <f>+B!E46/E!E88</f>
        <v>5.4414047890148824E-9</v>
      </c>
      <c r="F74" s="38" t="e">
        <f>+B!F46/E!F88</f>
        <v>#VALUE!</v>
      </c>
      <c r="G74" s="38">
        <f>+B!G46/E!G88</f>
        <v>1.3431554730228613E-10</v>
      </c>
      <c r="H74" s="38">
        <f>+B!H46/E!H88</f>
        <v>3.4798977182978653E-8</v>
      </c>
      <c r="I74" s="38">
        <f>+B!I46/E!I88</f>
        <v>1.6255398466160501E-9</v>
      </c>
      <c r="J74" s="38">
        <f>+B!J46/E!J88</f>
        <v>5.0300290809531402E-9</v>
      </c>
      <c r="K74" s="38">
        <f>+B!K46/E!K88</f>
        <v>1.1703876551335701E-8</v>
      </c>
      <c r="L74" s="38">
        <f>+B!L46/E!L88</f>
        <v>6.5918441696366808E-9</v>
      </c>
      <c r="M74" s="38" t="e">
        <f>+B!M46/E!M88</f>
        <v>#VALUE!</v>
      </c>
      <c r="N74" s="38">
        <f>+B!N46/E!N88</f>
        <v>5.6855604585141433E-10</v>
      </c>
      <c r="O74" s="38">
        <f>+B!O46/E!O88</f>
        <v>1.1613041317152414E-10</v>
      </c>
      <c r="P74" s="38">
        <f>+B!P46/E!P88</f>
        <v>5.3922867162557325E-10</v>
      </c>
      <c r="Q74" s="38">
        <f>+B!Q46/E!Q88</f>
        <v>2.5050114596841586E-8</v>
      </c>
      <c r="R74" s="38">
        <f>+B!R46/E!R88</f>
        <v>8.9150175810837655E-10</v>
      </c>
      <c r="S74" s="38">
        <f>+B!S46/E!S88</f>
        <v>2.1031042204493238E-9</v>
      </c>
      <c r="T74" s="38">
        <f>+B!T46/E!T88</f>
        <v>4.8994791703433949E-9</v>
      </c>
      <c r="U74" s="38">
        <f>+B!U46/E!U88</f>
        <v>1.3461811384227205E-9</v>
      </c>
      <c r="V74" s="38">
        <f>+B!V46/E!V88</f>
        <v>1.3920658191883405E-6</v>
      </c>
      <c r="W74" s="38">
        <f>+B!W46/E!W88</f>
        <v>2.6471523266335066E-9</v>
      </c>
      <c r="X74" s="38">
        <f>+B!X46/E!X88</f>
        <v>6.7112268302169357E-10</v>
      </c>
      <c r="Y74" s="38">
        <f>+B!Y46/E!Y88</f>
        <v>1.0434704568613267E-6</v>
      </c>
      <c r="Z74" s="38">
        <f>+B!Z46/E!Z88</f>
        <v>7.9949478184844909E-11</v>
      </c>
      <c r="AA74" s="38">
        <f>+B!AA46/E!AA88</f>
        <v>1.3274514305804853E-9</v>
      </c>
      <c r="AB74" s="38">
        <f>+B!AB46/E!AB88</f>
        <v>8.8464928373385856E-7</v>
      </c>
      <c r="AC74" s="38" t="e">
        <f>+B!AC46/E!AC88</f>
        <v>#VALUE!</v>
      </c>
      <c r="AD74" s="38">
        <f>+B!AD46/E!AD88</f>
        <v>1.3418407662418841E-6</v>
      </c>
      <c r="AE74" s="38">
        <f>+B!AE46/E!AE88</f>
        <v>8.0782719711658013E-8</v>
      </c>
    </row>
    <row r="75" spans="4:31" x14ac:dyDescent="0.25">
      <c r="D75" s="46" t="s">
        <v>16</v>
      </c>
      <c r="E75" s="39" t="e">
        <f>+B!E47/E!E89</f>
        <v>#VALUE!</v>
      </c>
      <c r="F75" s="39" t="e">
        <f>+B!F47/E!F89</f>
        <v>#VALUE!</v>
      </c>
      <c r="G75" s="39" t="e">
        <f>+B!G47/E!G89</f>
        <v>#VALUE!</v>
      </c>
      <c r="H75" s="39">
        <f>+B!H47/E!H89</f>
        <v>3.7969650008682056E-7</v>
      </c>
      <c r="I75" s="39" t="e">
        <f>+B!I47/E!I89</f>
        <v>#VALUE!</v>
      </c>
      <c r="J75" s="39">
        <f>+B!J47/E!J89</f>
        <v>6.1966825349629765E-8</v>
      </c>
      <c r="K75" s="39">
        <f>+B!K47/E!K89</f>
        <v>9.7702118391108717E-8</v>
      </c>
      <c r="L75" s="39" t="e">
        <f>+B!L47/E!L89</f>
        <v>#VALUE!</v>
      </c>
      <c r="M75" s="39" t="e">
        <f>+B!M47/E!M89</f>
        <v>#VALUE!</v>
      </c>
      <c r="N75" s="39" t="e">
        <f>+B!N47/E!N89</f>
        <v>#VALUE!</v>
      </c>
      <c r="O75" s="39" t="e">
        <f>+B!O47/E!O89</f>
        <v>#VALUE!</v>
      </c>
      <c r="P75" s="39" t="e">
        <f>+B!P47/E!P89</f>
        <v>#VALUE!</v>
      </c>
      <c r="Q75" s="39" t="e">
        <f>+B!Q47/E!Q89</f>
        <v>#VALUE!</v>
      </c>
      <c r="R75" s="39" t="e">
        <f>+B!R47/E!R89</f>
        <v>#VALUE!</v>
      </c>
      <c r="S75" s="39" t="e">
        <f>+B!S47/E!S89</f>
        <v>#VALUE!</v>
      </c>
      <c r="T75" s="39" t="e">
        <f>+B!T47/E!T89</f>
        <v>#VALUE!</v>
      </c>
      <c r="U75" s="39" t="e">
        <f>+B!U47/E!U89</f>
        <v>#VALUE!</v>
      </c>
      <c r="V75" s="39" t="e">
        <f>+B!V47/E!V89</f>
        <v>#VALUE!</v>
      </c>
      <c r="W75" s="39" t="e">
        <f>+B!W47/E!W89</f>
        <v>#VALUE!</v>
      </c>
      <c r="X75" s="39" t="e">
        <f>+B!X47/E!X89</f>
        <v>#VALUE!</v>
      </c>
      <c r="Y75" s="39" t="e">
        <f>+B!Y47/E!Y89</f>
        <v>#VALUE!</v>
      </c>
      <c r="Z75" s="39" t="e">
        <f>+B!Z47/E!Z89</f>
        <v>#VALUE!</v>
      </c>
      <c r="AA75" s="39" t="e">
        <f>+B!AA47/E!AA89</f>
        <v>#VALUE!</v>
      </c>
      <c r="AB75" s="39" t="e">
        <f>+B!AB47/E!AB89</f>
        <v>#VALUE!</v>
      </c>
      <c r="AC75" s="39" t="e">
        <f>+B!AC47/E!AC89</f>
        <v>#VALUE!</v>
      </c>
      <c r="AD75" s="39" t="e">
        <f>+B!AD47/E!AD89</f>
        <v>#VALUE!</v>
      </c>
      <c r="AE75" s="39">
        <f>+B!AE47/E!AE89</f>
        <v>1.0196374324934507E-8</v>
      </c>
    </row>
    <row r="76" spans="4:31" x14ac:dyDescent="0.25">
      <c r="D76" s="47" t="s">
        <v>17</v>
      </c>
      <c r="E76" s="40" t="e">
        <f>+B!E48/E!E90</f>
        <v>#VALUE!</v>
      </c>
      <c r="F76" s="40" t="e">
        <f>+B!F48/E!F90</f>
        <v>#VALUE!</v>
      </c>
      <c r="G76" s="40">
        <f>+B!G48/E!G90</f>
        <v>1.3141417840188621E-8</v>
      </c>
      <c r="H76" s="40">
        <f>+B!H48/E!H90</f>
        <v>2.5306132706295853E-8</v>
      </c>
      <c r="I76" s="40" t="e">
        <f>+B!I48/E!I90</f>
        <v>#VALUE!</v>
      </c>
      <c r="J76" s="40" t="e">
        <f>+B!J48/E!J90</f>
        <v>#VALUE!</v>
      </c>
      <c r="K76" s="40">
        <f>+B!K48/E!K90</f>
        <v>2.2921260013675583E-8</v>
      </c>
      <c r="L76" s="40" t="e">
        <f>+B!L48/E!L90</f>
        <v>#VALUE!</v>
      </c>
      <c r="M76" s="40" t="e">
        <f>+B!M48/E!M90</f>
        <v>#VALUE!</v>
      </c>
      <c r="N76" s="40" t="e">
        <f>+B!N48/E!N90</f>
        <v>#VALUE!</v>
      </c>
      <c r="O76" s="40" t="e">
        <f>+B!O48/E!O90</f>
        <v>#VALUE!</v>
      </c>
      <c r="P76" s="40" t="e">
        <f>+B!P48/E!P90</f>
        <v>#VALUE!</v>
      </c>
      <c r="Q76" s="40" t="e">
        <f>+B!Q48/E!Q90</f>
        <v>#VALUE!</v>
      </c>
      <c r="R76" s="40" t="e">
        <f>+B!R48/E!R90</f>
        <v>#VALUE!</v>
      </c>
      <c r="S76" s="40" t="e">
        <f>+B!S48/E!S90</f>
        <v>#VALUE!</v>
      </c>
      <c r="T76" s="40" t="e">
        <f>+B!T48/E!T90</f>
        <v>#VALUE!</v>
      </c>
      <c r="U76" s="40" t="e">
        <f>+B!U48/E!U90</f>
        <v>#VALUE!</v>
      </c>
      <c r="V76" s="40" t="e">
        <f>+B!V48/E!V90</f>
        <v>#VALUE!</v>
      </c>
      <c r="W76" s="40" t="e">
        <f>+B!W48/E!W90</f>
        <v>#VALUE!</v>
      </c>
      <c r="X76" s="40" t="e">
        <f>+B!X48/E!X90</f>
        <v>#VALUE!</v>
      </c>
      <c r="Y76" s="40" t="e">
        <f>+B!Y48/E!Y90</f>
        <v>#VALUE!</v>
      </c>
      <c r="Z76" s="40" t="e">
        <f>+B!Z48/E!Z90</f>
        <v>#VALUE!</v>
      </c>
      <c r="AA76" s="40" t="e">
        <f>+B!AA48/E!AA90</f>
        <v>#VALUE!</v>
      </c>
      <c r="AB76" s="40" t="e">
        <f>+B!AB48/E!AB90</f>
        <v>#VALUE!</v>
      </c>
      <c r="AC76" s="40" t="e">
        <f>+B!AC48/E!AC90</f>
        <v>#VALUE!</v>
      </c>
      <c r="AD76" s="40" t="e">
        <f>+B!AD48/E!AD90</f>
        <v>#VALUE!</v>
      </c>
      <c r="AE76" s="40" t="e">
        <f>+B!AE48/E!AE90</f>
        <v>#VALUE!</v>
      </c>
    </row>
    <row r="77" spans="4:31" x14ac:dyDescent="0.25">
      <c r="D77" s="47" t="s">
        <v>18</v>
      </c>
      <c r="E77" s="40" t="e">
        <f>+B!E49/E!E91</f>
        <v>#VALUE!</v>
      </c>
      <c r="F77" s="40" t="e">
        <f>+B!F49/E!F91</f>
        <v>#VALUE!</v>
      </c>
      <c r="G77" s="40" t="e">
        <f>+B!G49/E!G91</f>
        <v>#VALUE!</v>
      </c>
      <c r="H77" s="40" t="e">
        <f>+B!H49/E!H91</f>
        <v>#VALUE!</v>
      </c>
      <c r="I77" s="40" t="e">
        <f>+B!I49/E!I91</f>
        <v>#VALUE!</v>
      </c>
      <c r="J77" s="40" t="e">
        <f>+B!J49/E!J91</f>
        <v>#VALUE!</v>
      </c>
      <c r="K77" s="40" t="e">
        <f>+B!K49/E!K91</f>
        <v>#VALUE!</v>
      </c>
      <c r="L77" s="40" t="e">
        <f>+B!L49/E!L91</f>
        <v>#VALUE!</v>
      </c>
      <c r="M77" s="40" t="e">
        <f>+B!M49/E!M91</f>
        <v>#VALUE!</v>
      </c>
      <c r="N77" s="40" t="e">
        <f>+B!N49/E!N91</f>
        <v>#VALUE!</v>
      </c>
      <c r="O77" s="40" t="e">
        <f>+B!O49/E!O91</f>
        <v>#VALUE!</v>
      </c>
      <c r="P77" s="40" t="e">
        <f>+B!P49/E!P91</f>
        <v>#VALUE!</v>
      </c>
      <c r="Q77" s="40" t="e">
        <f>+B!Q49/E!Q91</f>
        <v>#VALUE!</v>
      </c>
      <c r="R77" s="40" t="e">
        <f>+B!R49/E!R91</f>
        <v>#VALUE!</v>
      </c>
      <c r="S77" s="40" t="e">
        <f>+B!S49/E!S91</f>
        <v>#VALUE!</v>
      </c>
      <c r="T77" s="40">
        <f>+B!T49/E!T91</f>
        <v>1.0920121236225697E-7</v>
      </c>
      <c r="U77" s="40" t="e">
        <f>+B!U49/E!U91</f>
        <v>#VALUE!</v>
      </c>
      <c r="V77" s="40" t="e">
        <f>+B!V49/E!V91</f>
        <v>#VALUE!</v>
      </c>
      <c r="W77" s="40" t="e">
        <f>+B!W49/E!W91</f>
        <v>#VALUE!</v>
      </c>
      <c r="X77" s="40" t="e">
        <f>+B!X49/E!X91</f>
        <v>#VALUE!</v>
      </c>
      <c r="Y77" s="40" t="e">
        <f>+B!Y49/E!Y91</f>
        <v>#VALUE!</v>
      </c>
      <c r="Z77" s="40" t="e">
        <f>+B!Z49/E!Z91</f>
        <v>#VALUE!</v>
      </c>
      <c r="AA77" s="40" t="e">
        <f>+B!AA49/E!AA91</f>
        <v>#VALUE!</v>
      </c>
      <c r="AB77" s="40" t="e">
        <f>+B!AB49/E!AB91</f>
        <v>#VALUE!</v>
      </c>
      <c r="AC77" s="40" t="e">
        <f>+B!AC49/E!AC91</f>
        <v>#VALUE!</v>
      </c>
      <c r="AD77" s="40" t="e">
        <f>+B!AD49/E!AD91</f>
        <v>#VALUE!</v>
      </c>
      <c r="AE77" s="40" t="e">
        <f>+B!AE49/E!AE91</f>
        <v>#VALUE!</v>
      </c>
    </row>
    <row r="78" spans="4:31" x14ac:dyDescent="0.25">
      <c r="D78" s="47" t="s">
        <v>19</v>
      </c>
      <c r="E78" s="40" t="e">
        <f>+B!E50/E!E92</f>
        <v>#VALUE!</v>
      </c>
      <c r="F78" s="40" t="e">
        <f>+B!F50/E!F92</f>
        <v>#VALUE!</v>
      </c>
      <c r="G78" s="40" t="e">
        <f>+B!G50/E!G92</f>
        <v>#VALUE!</v>
      </c>
      <c r="H78" s="40" t="e">
        <f>+B!H50/E!H92</f>
        <v>#VALUE!</v>
      </c>
      <c r="I78" s="40" t="e">
        <f>+B!I50/E!I92</f>
        <v>#VALUE!</v>
      </c>
      <c r="J78" s="40" t="e">
        <f>+B!J50/E!J92</f>
        <v>#VALUE!</v>
      </c>
      <c r="K78" s="40" t="e">
        <f>+B!K50/E!K92</f>
        <v>#VALUE!</v>
      </c>
      <c r="L78" s="40" t="e">
        <f>+B!L50/E!L92</f>
        <v>#VALUE!</v>
      </c>
      <c r="M78" s="40" t="e">
        <f>+B!M50/E!M92</f>
        <v>#VALUE!</v>
      </c>
      <c r="N78" s="40" t="e">
        <f>+B!N50/E!N92</f>
        <v>#VALUE!</v>
      </c>
      <c r="O78" s="40" t="e">
        <f>+B!O50/E!O92</f>
        <v>#VALUE!</v>
      </c>
      <c r="P78" s="40" t="e">
        <f>+B!P50/E!P92</f>
        <v>#VALUE!</v>
      </c>
      <c r="Q78" s="40" t="e">
        <f>+B!Q50/E!Q92</f>
        <v>#VALUE!</v>
      </c>
      <c r="R78" s="40" t="e">
        <f>+B!R50/E!R92</f>
        <v>#VALUE!</v>
      </c>
      <c r="S78" s="40">
        <f>+B!S50/E!S92</f>
        <v>3.0374171489082804E-9</v>
      </c>
      <c r="T78" s="40" t="e">
        <f>+B!T50/E!T92</f>
        <v>#VALUE!</v>
      </c>
      <c r="U78" s="40" t="e">
        <f>+B!U50/E!U92</f>
        <v>#VALUE!</v>
      </c>
      <c r="V78" s="40">
        <f>+B!V50/E!V92</f>
        <v>7.669733016334079E-6</v>
      </c>
      <c r="W78" s="40" t="e">
        <f>+B!W50/E!W92</f>
        <v>#VALUE!</v>
      </c>
      <c r="X78" s="40" t="e">
        <f>+B!X50/E!X92</f>
        <v>#VALUE!</v>
      </c>
      <c r="Y78" s="40">
        <f>+B!Y50/E!Y92</f>
        <v>9.388437889889617E-6</v>
      </c>
      <c r="Z78" s="40" t="e">
        <f>+B!Z50/E!Z92</f>
        <v>#VALUE!</v>
      </c>
      <c r="AA78" s="40" t="e">
        <f>+B!AA50/E!AA92</f>
        <v>#VALUE!</v>
      </c>
      <c r="AB78" s="40" t="e">
        <f>+B!AB50/E!AB92</f>
        <v>#VALUE!</v>
      </c>
      <c r="AC78" s="40" t="e">
        <f>+B!AC50/E!AC92</f>
        <v>#VALUE!</v>
      </c>
      <c r="AD78" s="40" t="e">
        <f>+B!AD50/E!AD92</f>
        <v>#VALUE!</v>
      </c>
      <c r="AE78" s="40" t="e">
        <f>+B!AE50/E!AE92</f>
        <v>#VALUE!</v>
      </c>
    </row>
    <row r="79" spans="4:31" x14ac:dyDescent="0.25">
      <c r="D79" s="47" t="s">
        <v>20</v>
      </c>
      <c r="E79" s="40">
        <f>+B!E51/E!E93</f>
        <v>0</v>
      </c>
      <c r="F79" s="40" t="e">
        <f>+B!F51/E!F93</f>
        <v>#VALUE!</v>
      </c>
      <c r="G79" s="40" t="e">
        <f>+B!G51/E!G93</f>
        <v>#VALUE!</v>
      </c>
      <c r="H79" s="40" t="e">
        <f>+B!H51/E!H93</f>
        <v>#VALUE!</v>
      </c>
      <c r="I79" s="40" t="e">
        <f>+B!I51/E!I93</f>
        <v>#VALUE!</v>
      </c>
      <c r="J79" s="40" t="e">
        <f>+B!J51/E!J93</f>
        <v>#VALUE!</v>
      </c>
      <c r="K79" s="40" t="e">
        <f>+B!K51/E!K93</f>
        <v>#VALUE!</v>
      </c>
      <c r="L79" s="40" t="e">
        <f>+B!L51/E!L93</f>
        <v>#VALUE!</v>
      </c>
      <c r="M79" s="40" t="e">
        <f>+B!M51/E!M93</f>
        <v>#VALUE!</v>
      </c>
      <c r="N79" s="40" t="e">
        <f>+B!N51/E!N93</f>
        <v>#VALUE!</v>
      </c>
      <c r="O79" s="40" t="e">
        <f>+B!O51/E!O93</f>
        <v>#VALUE!</v>
      </c>
      <c r="P79" s="40" t="e">
        <f>+B!P51/E!P93</f>
        <v>#VALUE!</v>
      </c>
      <c r="Q79" s="40" t="e">
        <f>+B!Q51/E!Q93</f>
        <v>#VALUE!</v>
      </c>
      <c r="R79" s="40" t="e">
        <f>+B!R51/E!R93</f>
        <v>#VALUE!</v>
      </c>
      <c r="S79" s="40" t="e">
        <f>+B!S51/E!S93</f>
        <v>#VALUE!</v>
      </c>
      <c r="T79" s="40" t="e">
        <f>+B!T51/E!T93</f>
        <v>#VALUE!</v>
      </c>
      <c r="U79" s="40" t="e">
        <f>+B!U51/E!U93</f>
        <v>#VALUE!</v>
      </c>
      <c r="V79" s="40" t="e">
        <f>+B!V51/E!V93</f>
        <v>#VALUE!</v>
      </c>
      <c r="W79" s="40" t="e">
        <f>+B!W51/E!W93</f>
        <v>#VALUE!</v>
      </c>
      <c r="X79" s="40" t="e">
        <f>+B!X51/E!X93</f>
        <v>#VALUE!</v>
      </c>
      <c r="Y79" s="40" t="e">
        <f>+B!Y51/E!Y93</f>
        <v>#VALUE!</v>
      </c>
      <c r="Z79" s="40" t="e">
        <f>+B!Z51/E!Z93</f>
        <v>#VALUE!</v>
      </c>
      <c r="AA79" s="40" t="e">
        <f>+B!AA51/E!AA93</f>
        <v>#VALUE!</v>
      </c>
      <c r="AB79" s="40" t="e">
        <f>+B!AB51/E!AB93</f>
        <v>#VALUE!</v>
      </c>
      <c r="AC79" s="40" t="e">
        <f>+B!AC51/E!AC93</f>
        <v>#VALUE!</v>
      </c>
      <c r="AD79" s="40" t="e">
        <f>+B!AD51/E!AD93</f>
        <v>#VALUE!</v>
      </c>
      <c r="AE79" s="40" t="e">
        <f>+B!AE51/E!AE93</f>
        <v>#VALUE!</v>
      </c>
    </row>
    <row r="80" spans="4:31" x14ac:dyDescent="0.25">
      <c r="D80" s="47" t="s">
        <v>21</v>
      </c>
      <c r="E80" s="40">
        <f>+B!E52/E!E94</f>
        <v>5.5747123511515314E-8</v>
      </c>
      <c r="F80" s="40" t="e">
        <f>+B!F52/E!F94</f>
        <v>#VALUE!</v>
      </c>
      <c r="G80" s="40" t="e">
        <f>+B!G52/E!G94</f>
        <v>#VALUE!</v>
      </c>
      <c r="H80" s="40">
        <f>+B!H52/E!H94</f>
        <v>8.7535551231939402E-8</v>
      </c>
      <c r="I80" s="40">
        <f>+B!I52/E!I94</f>
        <v>1.6466050328614197E-8</v>
      </c>
      <c r="J80" s="40">
        <f>+B!J52/E!J94</f>
        <v>6.3259148018736336E-9</v>
      </c>
      <c r="K80" s="40">
        <f>+B!K52/E!K94</f>
        <v>1.822859846024433E-8</v>
      </c>
      <c r="L80" s="40">
        <f>+B!L52/E!L94</f>
        <v>1.3116007859586705E-8</v>
      </c>
      <c r="M80" s="40" t="e">
        <f>+B!M52/E!M94</f>
        <v>#VALUE!</v>
      </c>
      <c r="N80" s="40" t="e">
        <f>+B!N52/E!N94</f>
        <v>#VALUE!</v>
      </c>
      <c r="O80" s="40" t="e">
        <f>+B!O52/E!O94</f>
        <v>#VALUE!</v>
      </c>
      <c r="P80" s="40" t="e">
        <f>+B!P52/E!P94</f>
        <v>#VALUE!</v>
      </c>
      <c r="Q80" s="40">
        <f>+B!Q52/E!Q94</f>
        <v>2.3337082235608439E-7</v>
      </c>
      <c r="R80" s="40" t="e">
        <f>+B!R52/E!R94</f>
        <v>#VALUE!</v>
      </c>
      <c r="S80" s="40" t="e">
        <f>+B!S52/E!S94</f>
        <v>#VALUE!</v>
      </c>
      <c r="T80" s="40" t="e">
        <f>+B!T52/E!T94</f>
        <v>#VALUE!</v>
      </c>
      <c r="U80" s="40" t="e">
        <f>+B!U52/E!U94</f>
        <v>#VALUE!</v>
      </c>
      <c r="V80" s="40" t="e">
        <f>+B!V52/E!V94</f>
        <v>#VALUE!</v>
      </c>
      <c r="W80" s="40" t="e">
        <f>+B!W52/E!W94</f>
        <v>#VALUE!</v>
      </c>
      <c r="X80" s="40" t="e">
        <f>+B!X52/E!X94</f>
        <v>#VALUE!</v>
      </c>
      <c r="Y80" s="40" t="e">
        <f>+B!Y52/E!Y94</f>
        <v>#VALUE!</v>
      </c>
      <c r="Z80" s="40">
        <f>+B!Z52/E!Z94</f>
        <v>6.3100746404012582E-10</v>
      </c>
      <c r="AA80" s="40" t="e">
        <f>+B!AA52/E!AA94</f>
        <v>#VALUE!</v>
      </c>
      <c r="AB80" s="40">
        <f>+B!AB52/E!AB94</f>
        <v>7.5066788901661463E-6</v>
      </c>
      <c r="AC80" s="40">
        <f>+B!AC52/E!AC94</f>
        <v>8.251204491448427E-6</v>
      </c>
      <c r="AD80" s="40">
        <f>+B!AD52/E!AD94</f>
        <v>1.0502721399248589E-5</v>
      </c>
      <c r="AE80" s="40">
        <f>+B!AE52/E!AE94</f>
        <v>6.1920534623143709E-7</v>
      </c>
    </row>
    <row r="81" spans="4:31" x14ac:dyDescent="0.25">
      <c r="D81" s="47" t="s">
        <v>22</v>
      </c>
      <c r="E81" s="40" t="e">
        <f>+B!E53/E!E95</f>
        <v>#VALUE!</v>
      </c>
      <c r="F81" s="40" t="e">
        <f>+B!F53/E!F95</f>
        <v>#VALUE!</v>
      </c>
      <c r="G81" s="40" t="e">
        <f>+B!G53/E!G95</f>
        <v>#VALUE!</v>
      </c>
      <c r="H81" s="40" t="e">
        <f>+B!H53/E!H95</f>
        <v>#VALUE!</v>
      </c>
      <c r="I81" s="40" t="e">
        <f>+B!I53/E!I95</f>
        <v>#VALUE!</v>
      </c>
      <c r="J81" s="40">
        <f>+B!J53/E!J95</f>
        <v>7.6660083933817064E-9</v>
      </c>
      <c r="K81" s="40" t="e">
        <f>+B!K53/E!K95</f>
        <v>#VALUE!</v>
      </c>
      <c r="L81" s="40">
        <f>+B!L53/E!L95</f>
        <v>3.7795752313346376E-8</v>
      </c>
      <c r="M81" s="40" t="e">
        <f>+B!M53/E!M95</f>
        <v>#VALUE!</v>
      </c>
      <c r="N81" s="40" t="e">
        <f>+B!N53/E!N95</f>
        <v>#VALUE!</v>
      </c>
      <c r="O81" s="40" t="e">
        <f>+B!O53/E!O95</f>
        <v>#VALUE!</v>
      </c>
      <c r="P81" s="40">
        <f>+B!P53/E!P95</f>
        <v>1.0063442642365499E-9</v>
      </c>
      <c r="Q81" s="40" t="e">
        <f>+B!Q53/E!Q95</f>
        <v>#VALUE!</v>
      </c>
      <c r="R81" s="40" t="e">
        <f>+B!R53/E!R95</f>
        <v>#VALUE!</v>
      </c>
      <c r="S81" s="40">
        <f>+B!S53/E!S95</f>
        <v>1.0319584205424878E-8</v>
      </c>
      <c r="T81" s="40" t="e">
        <f>+B!T53/E!T95</f>
        <v>#VALUE!</v>
      </c>
      <c r="U81" s="40">
        <f>+B!U53/E!U95</f>
        <v>8.1136935066036498E-9</v>
      </c>
      <c r="V81" s="40" t="e">
        <f>+B!V53/E!V95</f>
        <v>#VALUE!</v>
      </c>
      <c r="W81" s="40">
        <f>+B!W53/E!W95</f>
        <v>1.2559540238146477E-8</v>
      </c>
      <c r="X81" s="40" t="e">
        <f>+B!X53/E!X95</f>
        <v>#VALUE!</v>
      </c>
      <c r="Y81" s="40">
        <f>+B!Y53/E!Y95</f>
        <v>4.4721872330271993E-10</v>
      </c>
      <c r="Z81" s="40" t="e">
        <f>+B!Z53/E!Z95</f>
        <v>#VALUE!</v>
      </c>
      <c r="AA81" s="40">
        <f>+B!AA53/E!AA95</f>
        <v>1.0935671118486064E-8</v>
      </c>
      <c r="AB81" s="40">
        <f>+B!AB53/E!AB95</f>
        <v>3.0388632360034051E-8</v>
      </c>
      <c r="AC81" s="40">
        <f>+B!AC53/E!AC95</f>
        <v>4.0199529476412922E-8</v>
      </c>
      <c r="AD81" s="40">
        <f>+B!AD53/E!AD95</f>
        <v>2.3025631641396544E-8</v>
      </c>
      <c r="AE81" s="40" t="e">
        <f>+B!AE53/E!AE95</f>
        <v>#VALUE!</v>
      </c>
    </row>
    <row r="82" spans="4:31" x14ac:dyDescent="0.25">
      <c r="D82" s="47" t="s">
        <v>23</v>
      </c>
      <c r="E82" s="40" t="e">
        <f>+B!E54/E!E96</f>
        <v>#VALUE!</v>
      </c>
      <c r="F82" s="40" t="e">
        <f>+B!F54/E!F96</f>
        <v>#VALUE!</v>
      </c>
      <c r="G82" s="40" t="e">
        <f>+B!G54/E!G96</f>
        <v>#VALUE!</v>
      </c>
      <c r="H82" s="40" t="e">
        <f>+B!H54/E!H96</f>
        <v>#VALUE!</v>
      </c>
      <c r="I82" s="40" t="e">
        <f>+B!I54/E!I96</f>
        <v>#VALUE!</v>
      </c>
      <c r="J82" s="40" t="e">
        <f>+B!J54/E!J96</f>
        <v>#VALUE!</v>
      </c>
      <c r="K82" s="40" t="e">
        <f>+B!K54/E!K96</f>
        <v>#VALUE!</v>
      </c>
      <c r="L82" s="40" t="e">
        <f>+B!L54/E!L96</f>
        <v>#VALUE!</v>
      </c>
      <c r="M82" s="40" t="e">
        <f>+B!M54/E!M96</f>
        <v>#VALUE!</v>
      </c>
      <c r="N82" s="40">
        <f>+B!N54/E!N96</f>
        <v>1.484877416429897E-9</v>
      </c>
      <c r="O82" s="40">
        <f>+B!O54/E!O96</f>
        <v>3.1438369013526807E-10</v>
      </c>
      <c r="P82" s="40" t="e">
        <f>+B!P54/E!P96</f>
        <v>#VALUE!</v>
      </c>
      <c r="Q82" s="40" t="e">
        <f>+B!Q54/E!Q96</f>
        <v>#VALUE!</v>
      </c>
      <c r="R82" s="40">
        <f>+B!R54/E!R96</f>
        <v>2.6661771993522431E-9</v>
      </c>
      <c r="S82" s="40" t="e">
        <f>+B!S54/E!S96</f>
        <v>#VALUE!</v>
      </c>
      <c r="T82" s="40" t="e">
        <f>+B!T54/E!T96</f>
        <v>#VALUE!</v>
      </c>
      <c r="U82" s="40">
        <f>+B!U54/E!U96</f>
        <v>9.1383531012675996E-10</v>
      </c>
      <c r="V82" s="40" t="e">
        <f>+B!V54/E!V96</f>
        <v>#VALUE!</v>
      </c>
      <c r="W82" s="40">
        <f>+B!W54/E!W96</f>
        <v>6.6816671250065457E-10</v>
      </c>
      <c r="X82" s="40" t="e">
        <f>+B!X54/E!X96</f>
        <v>#VALUE!</v>
      </c>
      <c r="Y82" s="40" t="e">
        <f>+B!Y54/E!Y96</f>
        <v>#VALUE!</v>
      </c>
      <c r="Z82" s="40" t="e">
        <f>+B!Z54/E!Z96</f>
        <v>#VALUE!</v>
      </c>
      <c r="AA82" s="40" t="e">
        <f>+B!AA54/E!AA96</f>
        <v>#VALUE!</v>
      </c>
      <c r="AB82" s="40" t="e">
        <f>+B!AB54/E!AB96</f>
        <v>#VALUE!</v>
      </c>
      <c r="AC82" s="40" t="e">
        <f>+B!AC54/E!AC96</f>
        <v>#VALUE!</v>
      </c>
      <c r="AD82" s="40" t="e">
        <f>+B!AD54/E!AD96</f>
        <v>#VALUE!</v>
      </c>
      <c r="AE82" s="40">
        <f>+B!AE54/E!AE96</f>
        <v>4.1378445914352063E-11</v>
      </c>
    </row>
    <row r="83" spans="4:31" x14ac:dyDescent="0.25">
      <c r="D83" s="47" t="s">
        <v>24</v>
      </c>
      <c r="E83" s="40" t="e">
        <f>+B!E55/E!E97</f>
        <v>#VALUE!</v>
      </c>
      <c r="F83" s="40" t="e">
        <f>+B!F55/E!F97</f>
        <v>#VALUE!</v>
      </c>
      <c r="G83" s="40" t="e">
        <f>+B!G55/E!G97</f>
        <v>#VALUE!</v>
      </c>
      <c r="H83" s="40" t="e">
        <f>+B!H55/E!H97</f>
        <v>#VALUE!</v>
      </c>
      <c r="I83" s="40" t="e">
        <f>+B!I55/E!I97</f>
        <v>#VALUE!</v>
      </c>
      <c r="J83" s="40" t="e">
        <f>+B!J55/E!J97</f>
        <v>#VALUE!</v>
      </c>
      <c r="K83" s="40">
        <f>+B!K55/E!K97</f>
        <v>3.0505165320256947E-8</v>
      </c>
      <c r="L83" s="40" t="e">
        <f>+B!L55/E!L97</f>
        <v>#VALUE!</v>
      </c>
      <c r="M83" s="40" t="e">
        <f>+B!M55/E!M97</f>
        <v>#VALUE!</v>
      </c>
      <c r="N83" s="40" t="e">
        <f>+B!N55/E!N97</f>
        <v>#VALUE!</v>
      </c>
      <c r="O83" s="40" t="e">
        <f>+B!O55/E!O97</f>
        <v>#VALUE!</v>
      </c>
      <c r="P83" s="40" t="e">
        <f>+B!P55/E!P97</f>
        <v>#VALUE!</v>
      </c>
      <c r="Q83" s="40">
        <f>+B!Q55/E!Q97</f>
        <v>1.1148898154680429E-10</v>
      </c>
      <c r="R83" s="40" t="e">
        <f>+B!R55/E!R97</f>
        <v>#VALUE!</v>
      </c>
      <c r="S83" s="40">
        <f>+B!S55/E!S97</f>
        <v>3.2952348998364862E-9</v>
      </c>
      <c r="T83" s="40">
        <f>+B!T55/E!T97</f>
        <v>7.7993703318751221E-12</v>
      </c>
      <c r="U83" s="40">
        <f>+B!U55/E!U97</f>
        <v>7.5865163579996193E-11</v>
      </c>
      <c r="V83" s="40" t="e">
        <f>+B!V55/E!V97</f>
        <v>#VALUE!</v>
      </c>
      <c r="W83" s="40" t="e">
        <f>+B!W55/E!W97</f>
        <v>#VALUE!</v>
      </c>
      <c r="X83" s="40">
        <f>+B!X55/E!X97</f>
        <v>6.1724912769670368E-9</v>
      </c>
      <c r="Y83" s="40">
        <f>+B!Y55/E!Y97</f>
        <v>1.4969604904620982E-10</v>
      </c>
      <c r="Z83" s="40">
        <f>+B!Z55/E!Z97</f>
        <v>5.1875687695181474E-11</v>
      </c>
      <c r="AA83" s="40" t="e">
        <f>+B!AA55/E!AA97</f>
        <v>#VALUE!</v>
      </c>
      <c r="AB83" s="40" t="e">
        <f>+B!AB55/E!AB97</f>
        <v>#VALUE!</v>
      </c>
      <c r="AC83" s="40" t="e">
        <f>+B!AC55/E!AC97</f>
        <v>#VALUE!</v>
      </c>
      <c r="AD83" s="40" t="e">
        <f>+B!AD55/E!AD97</f>
        <v>#VALUE!</v>
      </c>
      <c r="AE83" s="40">
        <f>+B!AE55/E!AE97</f>
        <v>3.7291449501596952E-9</v>
      </c>
    </row>
    <row r="84" spans="4:31" ht="15.75" thickBot="1" x14ac:dyDescent="0.3">
      <c r="D84" s="48" t="s">
        <v>25</v>
      </c>
      <c r="E84" s="41" t="e">
        <f>+B!E56/E!E98</f>
        <v>#VALUE!</v>
      </c>
      <c r="F84" s="41" t="e">
        <f>+B!F56/E!F98</f>
        <v>#VALUE!</v>
      </c>
      <c r="G84" s="41" t="e">
        <f>+B!G56/E!G98</f>
        <v>#VALUE!</v>
      </c>
      <c r="H84" s="41" t="e">
        <f>+B!H56/E!H98</f>
        <v>#VALUE!</v>
      </c>
      <c r="I84" s="41" t="e">
        <f>+B!I56/E!I98</f>
        <v>#VALUE!</v>
      </c>
      <c r="J84" s="41" t="e">
        <f>+B!J56/E!J98</f>
        <v>#VALUE!</v>
      </c>
      <c r="K84" s="41" t="e">
        <f>+B!K56/E!K98</f>
        <v>#VALUE!</v>
      </c>
      <c r="L84" s="41" t="e">
        <f>+B!L56/E!L98</f>
        <v>#VALUE!</v>
      </c>
      <c r="M84" s="41" t="e">
        <f>+B!M56/E!M98</f>
        <v>#VALUE!</v>
      </c>
      <c r="N84" s="41" t="e">
        <f>+B!N56/E!N98</f>
        <v>#VALUE!</v>
      </c>
      <c r="O84" s="41" t="e">
        <f>+B!O56/E!O98</f>
        <v>#VALUE!</v>
      </c>
      <c r="P84" s="41">
        <f>+B!P56/E!P98</f>
        <v>1.1118839022898596E-8</v>
      </c>
      <c r="Q84" s="41" t="e">
        <f>+B!Q56/E!Q98</f>
        <v>#VALUE!</v>
      </c>
      <c r="R84" s="41" t="e">
        <f>+B!R56/E!R98</f>
        <v>#VALUE!</v>
      </c>
      <c r="S84" s="41">
        <f>+B!S56/E!S98</f>
        <v>1.8096519297092333E-12</v>
      </c>
      <c r="T84" s="41" t="e">
        <f>+B!T56/E!T98</f>
        <v>#VALUE!</v>
      </c>
      <c r="U84" s="41" t="e">
        <f>+B!U56/E!U98</f>
        <v>#VALUE!</v>
      </c>
      <c r="V84" s="41">
        <f>+B!V56/E!V98</f>
        <v>1.3225453651601265E-8</v>
      </c>
      <c r="W84" s="41">
        <f>+B!W56/E!W98</f>
        <v>1.921820295652817E-8</v>
      </c>
      <c r="X84" s="41" t="e">
        <f>+B!X56/E!X98</f>
        <v>#VALUE!</v>
      </c>
      <c r="Y84" s="41" t="e">
        <f>+B!Y56/E!Y98</f>
        <v>#VALUE!</v>
      </c>
      <c r="Z84" s="41" t="e">
        <f>+B!Z56/E!Z98</f>
        <v>#VALUE!</v>
      </c>
      <c r="AA84" s="41" t="e">
        <f>+B!AA56/E!AA98</f>
        <v>#VALUE!</v>
      </c>
      <c r="AB84" s="41" t="e">
        <f>+B!AB56/E!AB98</f>
        <v>#VALUE!</v>
      </c>
      <c r="AC84" s="41" t="e">
        <f>+B!AC56/E!AC98</f>
        <v>#VALUE!</v>
      </c>
      <c r="AD84" s="41" t="e">
        <f>+B!AD56/E!AD98</f>
        <v>#VALUE!</v>
      </c>
      <c r="AE84" s="41">
        <f>+B!AE56/E!AE98</f>
        <v>2.9486793480545969E-8</v>
      </c>
    </row>
    <row r="85" spans="4:31" x14ac:dyDescent="0.25">
      <c r="D85" t="s">
        <v>52</v>
      </c>
      <c r="E85" s="130"/>
      <c r="F85" s="130"/>
      <c r="G85" s="130"/>
      <c r="H85" s="130"/>
      <c r="I85" s="130"/>
      <c r="J85" s="130"/>
      <c r="K85" s="130"/>
      <c r="L85" s="130"/>
      <c r="M85" s="130"/>
      <c r="N85" s="130"/>
      <c r="O85" s="130"/>
      <c r="P85" s="130"/>
      <c r="Q85" s="130"/>
      <c r="R85" s="130"/>
      <c r="S85" s="130"/>
      <c r="T85" s="130"/>
      <c r="U85" s="130"/>
      <c r="V85" s="130"/>
      <c r="W85" s="130"/>
      <c r="X85" s="130"/>
      <c r="Y85" s="130"/>
      <c r="Z85" s="130"/>
    </row>
    <row r="86" spans="4:31" ht="15.75" thickBot="1" x14ac:dyDescent="0.3"/>
    <row r="87" spans="4:31" ht="15.75" thickBot="1" x14ac:dyDescent="0.3">
      <c r="D87" s="44"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45" t="s">
        <v>15</v>
      </c>
      <c r="E88" s="154">
        <v>5184323000</v>
      </c>
      <c r="F88" s="154">
        <v>5436080011</v>
      </c>
      <c r="G88" s="154">
        <v>5643427103</v>
      </c>
      <c r="H88" s="154">
        <v>5575508699</v>
      </c>
      <c r="I88" s="154">
        <v>5798688983</v>
      </c>
      <c r="J88" s="154">
        <v>6565966015</v>
      </c>
      <c r="K88" s="154">
        <v>6316454183</v>
      </c>
      <c r="L88" s="154">
        <v>6637444526</v>
      </c>
      <c r="M88" s="154">
        <v>7745599339</v>
      </c>
      <c r="N88" s="154">
        <v>9450255677</v>
      </c>
      <c r="O88" s="154">
        <v>10729316860</v>
      </c>
      <c r="P88" s="154">
        <v>12360247796</v>
      </c>
      <c r="Q88" s="154">
        <v>14214226391</v>
      </c>
      <c r="R88" s="154">
        <v>16492395967</v>
      </c>
      <c r="S88" s="154">
        <v>12718818088</v>
      </c>
      <c r="T88" s="154">
        <v>15265500148</v>
      </c>
      <c r="U88" s="154">
        <v>18262772593</v>
      </c>
      <c r="V88" s="154">
        <v>18432838912</v>
      </c>
      <c r="W88" s="154">
        <v>18761292843</v>
      </c>
      <c r="X88" s="154">
        <v>18828152169</v>
      </c>
      <c r="Y88" s="154">
        <v>16524752461</v>
      </c>
      <c r="Z88" s="154">
        <v>16047634445.264</v>
      </c>
      <c r="AA88" s="154">
        <v>17804041229.339001</v>
      </c>
      <c r="AB88" s="154">
        <v>19615713615.634998</v>
      </c>
      <c r="AC88" s="154">
        <v>19114649074.326</v>
      </c>
      <c r="AD88" s="154">
        <v>17701227744.424</v>
      </c>
      <c r="AE88" s="154">
        <v>22348851418.275002</v>
      </c>
    </row>
    <row r="89" spans="4:31" x14ac:dyDescent="0.25">
      <c r="D89" s="46" t="s">
        <v>16</v>
      </c>
      <c r="E89" s="155">
        <v>375561570.5</v>
      </c>
      <c r="F89" s="155">
        <v>401991467.19999999</v>
      </c>
      <c r="G89" s="155">
        <v>389738510.89999998</v>
      </c>
      <c r="H89" s="155">
        <v>380664557</v>
      </c>
      <c r="I89" s="155">
        <v>374061798.39999998</v>
      </c>
      <c r="J89" s="155">
        <v>359224470.10000002</v>
      </c>
      <c r="K89" s="155">
        <v>369725862.60000002</v>
      </c>
      <c r="L89" s="155">
        <v>393076542.60000002</v>
      </c>
      <c r="M89" s="155">
        <v>452941624.80000001</v>
      </c>
      <c r="N89" s="155">
        <v>514885456.60000002</v>
      </c>
      <c r="O89" s="155">
        <v>566047074.20000005</v>
      </c>
      <c r="P89" s="155">
        <v>618287151.60000002</v>
      </c>
      <c r="Q89" s="155">
        <v>734260123.79999995</v>
      </c>
      <c r="R89" s="155">
        <v>891396154.20000005</v>
      </c>
      <c r="S89" s="155">
        <v>799271229.79999995</v>
      </c>
      <c r="T89" s="155">
        <v>885148913.39999998</v>
      </c>
      <c r="U89" s="155">
        <v>1061503321</v>
      </c>
      <c r="V89" s="155">
        <v>1060237470</v>
      </c>
      <c r="W89" s="155">
        <v>1120971992</v>
      </c>
      <c r="X89" s="155">
        <v>1158294815</v>
      </c>
      <c r="Y89" s="155">
        <v>1064189106</v>
      </c>
      <c r="Z89" s="155">
        <v>1067624639.3710001</v>
      </c>
      <c r="AA89" s="155">
        <v>1147190558.619</v>
      </c>
      <c r="AB89" s="155">
        <v>1209743278.477</v>
      </c>
      <c r="AC89" s="155">
        <v>1225844113.645</v>
      </c>
      <c r="AD89" s="155">
        <v>1243218751.336</v>
      </c>
      <c r="AE89" s="155">
        <v>1432764189.941</v>
      </c>
    </row>
    <row r="90" spans="4:31" x14ac:dyDescent="0.25">
      <c r="D90" s="47" t="s">
        <v>17</v>
      </c>
      <c r="E90" s="156">
        <v>51627692.329999998</v>
      </c>
      <c r="F90" s="156">
        <v>56288684.850000001</v>
      </c>
      <c r="G90" s="156">
        <v>57680229.729999997</v>
      </c>
      <c r="H90" s="156">
        <v>57140299.420000002</v>
      </c>
      <c r="I90" s="156">
        <v>58140863.780000001</v>
      </c>
      <c r="J90" s="156">
        <v>57028347.380000003</v>
      </c>
      <c r="K90" s="156">
        <v>59638955.240000002</v>
      </c>
      <c r="L90" s="156">
        <v>64598853.289999999</v>
      </c>
      <c r="M90" s="156">
        <v>72796924.280000001</v>
      </c>
      <c r="N90" s="156">
        <v>82432668.060000002</v>
      </c>
      <c r="O90" s="156">
        <v>89277497.609999999</v>
      </c>
      <c r="P90" s="156">
        <v>96156601.5</v>
      </c>
      <c r="Q90" s="156">
        <v>111988081.90000001</v>
      </c>
      <c r="R90" s="156">
        <v>125575430.09999999</v>
      </c>
      <c r="S90" s="156">
        <v>117328826.3</v>
      </c>
      <c r="T90" s="156">
        <v>122216900</v>
      </c>
      <c r="U90" s="156">
        <v>143582716.09999999</v>
      </c>
      <c r="V90" s="156">
        <v>146482515.40000001</v>
      </c>
      <c r="W90" s="156">
        <v>151035303.69999999</v>
      </c>
      <c r="X90" s="156">
        <v>147118163.09999999</v>
      </c>
      <c r="Y90" s="156">
        <v>140690613.90000001</v>
      </c>
      <c r="Z90" s="156">
        <v>142991312.63499999</v>
      </c>
      <c r="AA90" s="156">
        <v>150496401.59400001</v>
      </c>
      <c r="AB90" s="156">
        <v>163210164.67300001</v>
      </c>
      <c r="AC90" s="156">
        <v>164599622.33399999</v>
      </c>
      <c r="AD90" s="156">
        <v>154746501.87400001</v>
      </c>
      <c r="AE90" s="156">
        <v>176196507.081</v>
      </c>
    </row>
    <row r="91" spans="4:31" x14ac:dyDescent="0.25">
      <c r="D91" s="47" t="s">
        <v>18</v>
      </c>
      <c r="E91" s="156">
        <v>239292907.40000001</v>
      </c>
      <c r="F91" s="156">
        <v>228836431.59999999</v>
      </c>
      <c r="G91" s="156">
        <v>231969000.69999999</v>
      </c>
      <c r="H91" s="156">
        <v>209245922.80000001</v>
      </c>
      <c r="I91" s="156">
        <v>204032262.90000001</v>
      </c>
      <c r="J91" s="156">
        <v>226017097.69999999</v>
      </c>
      <c r="K91" s="156">
        <v>213677278.59999999</v>
      </c>
      <c r="L91" s="156">
        <v>217910797.40000001</v>
      </c>
      <c r="M91" s="156">
        <v>258967165.19999999</v>
      </c>
      <c r="N91" s="156">
        <v>338753119.10000002</v>
      </c>
      <c r="O91" s="156">
        <v>383630664.39999998</v>
      </c>
      <c r="P91" s="156">
        <v>454994840.89999998</v>
      </c>
      <c r="Q91" s="156">
        <v>561446884.89999998</v>
      </c>
      <c r="R91" s="156">
        <v>678681197.70000005</v>
      </c>
      <c r="S91" s="156">
        <v>478800017.5</v>
      </c>
      <c r="T91" s="156">
        <v>684790932.10000002</v>
      </c>
      <c r="U91" s="156">
        <v>878766325.29999995</v>
      </c>
      <c r="V91" s="156">
        <v>815073280.29999995</v>
      </c>
      <c r="W91" s="156">
        <v>813792656.20000005</v>
      </c>
      <c r="X91" s="156">
        <v>792834887</v>
      </c>
      <c r="Y91" s="156">
        <v>640955175.79999995</v>
      </c>
      <c r="Z91" s="156">
        <v>607794591.48899996</v>
      </c>
      <c r="AA91" s="156">
        <v>732095497.773</v>
      </c>
      <c r="AB91" s="156">
        <v>796361744.80299997</v>
      </c>
      <c r="AC91" s="156">
        <v>779070503.87600005</v>
      </c>
      <c r="AD91" s="156">
        <v>775124116.53600001</v>
      </c>
      <c r="AE91" s="156">
        <v>1102042186.132</v>
      </c>
    </row>
    <row r="92" spans="4:31" x14ac:dyDescent="0.25">
      <c r="D92" s="47" t="s">
        <v>19</v>
      </c>
      <c r="E92" s="156">
        <v>377664446.19999999</v>
      </c>
      <c r="F92" s="156">
        <v>456352227.39999998</v>
      </c>
      <c r="G92" s="156">
        <v>470321351.39999998</v>
      </c>
      <c r="H92" s="156">
        <v>353241464.10000002</v>
      </c>
      <c r="I92" s="156">
        <v>416358067.89999998</v>
      </c>
      <c r="J92" s="156">
        <v>658760166.89999998</v>
      </c>
      <c r="K92" s="156">
        <v>608031482.60000002</v>
      </c>
      <c r="L92" s="156">
        <v>612159106.20000005</v>
      </c>
      <c r="M92" s="156">
        <v>765553255.10000002</v>
      </c>
      <c r="N92" s="156">
        <v>1031558682</v>
      </c>
      <c r="O92" s="156">
        <v>1429655046</v>
      </c>
      <c r="P92" s="156">
        <v>1785336981</v>
      </c>
      <c r="Q92" s="156">
        <v>1993519707</v>
      </c>
      <c r="R92" s="156">
        <v>2861058829</v>
      </c>
      <c r="S92" s="156">
        <v>1800872166</v>
      </c>
      <c r="T92" s="156">
        <v>2348034537</v>
      </c>
      <c r="U92" s="156">
        <v>3207013664</v>
      </c>
      <c r="V92" s="156">
        <v>3344176120</v>
      </c>
      <c r="W92" s="156">
        <v>3218429628</v>
      </c>
      <c r="X92" s="156">
        <v>3023365467</v>
      </c>
      <c r="Y92" s="156">
        <v>1836501365</v>
      </c>
      <c r="Z92" s="156">
        <v>1520007833.2739999</v>
      </c>
      <c r="AA92" s="156">
        <v>1983549106.6960001</v>
      </c>
      <c r="AB92" s="156">
        <v>2536884007.7649999</v>
      </c>
      <c r="AC92" s="156">
        <v>2307791672.8210001</v>
      </c>
      <c r="AD92" s="156">
        <v>1545681956.0539999</v>
      </c>
      <c r="AE92" s="156">
        <v>2554518674.54</v>
      </c>
    </row>
    <row r="93" spans="4:31" x14ac:dyDescent="0.25">
      <c r="D93" s="47" t="s">
        <v>20</v>
      </c>
      <c r="E93" s="156">
        <v>27495544.670000002</v>
      </c>
      <c r="F93" s="156">
        <v>26082011.57</v>
      </c>
      <c r="G93" s="156">
        <v>27244740.920000002</v>
      </c>
      <c r="H93" s="156">
        <v>29239064.530000001</v>
      </c>
      <c r="I93" s="156">
        <v>26890038.510000002</v>
      </c>
      <c r="J93" s="156">
        <v>21461949.73</v>
      </c>
      <c r="K93" s="156">
        <v>20729178.800000001</v>
      </c>
      <c r="L93" s="156">
        <v>26184588.300000001</v>
      </c>
      <c r="M93" s="156">
        <v>33621904.57</v>
      </c>
      <c r="N93" s="156">
        <v>40144187.420000002</v>
      </c>
      <c r="O93" s="156">
        <v>41811687.520000003</v>
      </c>
      <c r="P93" s="156">
        <v>47345093.25</v>
      </c>
      <c r="Q93" s="156">
        <v>61744172.439999998</v>
      </c>
      <c r="R93" s="156">
        <v>92058538.129999995</v>
      </c>
      <c r="S93" s="156">
        <v>68929481.459999993</v>
      </c>
      <c r="T93" s="156">
        <v>82469554.349999994</v>
      </c>
      <c r="U93" s="156">
        <v>114871451.90000001</v>
      </c>
      <c r="V93" s="156">
        <v>110852387.8</v>
      </c>
      <c r="W93" s="156">
        <v>103868348.40000001</v>
      </c>
      <c r="X93" s="156">
        <v>101865098.3</v>
      </c>
      <c r="Y93" s="156">
        <v>90304005.400000006</v>
      </c>
      <c r="Z93" s="156">
        <v>91511186.731999993</v>
      </c>
      <c r="AA93" s="156">
        <v>108379737.875</v>
      </c>
      <c r="AB93" s="156">
        <v>102723311.94400001</v>
      </c>
      <c r="AC93" s="156">
        <v>98219111.194000006</v>
      </c>
      <c r="AD93" s="156">
        <v>110349090.382</v>
      </c>
      <c r="AE93" s="156">
        <v>161225289.73800001</v>
      </c>
    </row>
    <row r="94" spans="4:31" x14ac:dyDescent="0.25">
      <c r="D94" s="47" t="s">
        <v>21</v>
      </c>
      <c r="E94" s="156">
        <v>506035078.10000002</v>
      </c>
      <c r="F94" s="156">
        <v>519724327</v>
      </c>
      <c r="G94" s="156">
        <v>540692221.79999995</v>
      </c>
      <c r="H94" s="156">
        <v>548794167.89999998</v>
      </c>
      <c r="I94" s="156">
        <v>572450576.29999995</v>
      </c>
      <c r="J94" s="156">
        <v>613191944.79999995</v>
      </c>
      <c r="K94" s="156">
        <v>636691845.79999995</v>
      </c>
      <c r="L94" s="156">
        <v>710200855.29999995</v>
      </c>
      <c r="M94" s="156">
        <v>850113591.29999995</v>
      </c>
      <c r="N94" s="156">
        <v>1026971162</v>
      </c>
      <c r="O94" s="156">
        <v>1166398985</v>
      </c>
      <c r="P94" s="156">
        <v>1304022072</v>
      </c>
      <c r="Q94" s="156">
        <v>1525006410</v>
      </c>
      <c r="R94" s="156">
        <v>1757637944</v>
      </c>
      <c r="S94" s="156">
        <v>1498204261</v>
      </c>
      <c r="T94" s="156">
        <v>1707017922</v>
      </c>
      <c r="U94" s="156">
        <v>2014607741</v>
      </c>
      <c r="V94" s="156">
        <v>1976754499</v>
      </c>
      <c r="W94" s="156">
        <v>2023134186</v>
      </c>
      <c r="X94" s="156">
        <v>2075712256</v>
      </c>
      <c r="Y94" s="156">
        <v>1889923223</v>
      </c>
      <c r="Z94" s="156">
        <v>1873194957.8410001</v>
      </c>
      <c r="AA94" s="156">
        <v>2060071275.075</v>
      </c>
      <c r="AB94" s="156">
        <v>2302134306.3759999</v>
      </c>
      <c r="AC94" s="156">
        <v>2258755193.7800002</v>
      </c>
      <c r="AD94" s="156">
        <v>2256940758.3920002</v>
      </c>
      <c r="AE94" s="156">
        <v>2832701640.3769999</v>
      </c>
    </row>
    <row r="95" spans="4:31" x14ac:dyDescent="0.25">
      <c r="D95" s="47" t="s">
        <v>22</v>
      </c>
      <c r="E95" s="156">
        <v>826439970.39999998</v>
      </c>
      <c r="F95" s="156">
        <v>825851021.70000005</v>
      </c>
      <c r="G95" s="156">
        <v>847197917.10000002</v>
      </c>
      <c r="H95" s="156">
        <v>842391804.20000005</v>
      </c>
      <c r="I95" s="156">
        <v>833554360</v>
      </c>
      <c r="J95" s="156">
        <v>898511930.39999998</v>
      </c>
      <c r="K95" s="156">
        <v>856553950.70000005</v>
      </c>
      <c r="L95" s="156">
        <v>911160590.60000002</v>
      </c>
      <c r="M95" s="156">
        <v>1049770920</v>
      </c>
      <c r="N95" s="156">
        <v>1310846315</v>
      </c>
      <c r="O95" s="156">
        <v>1472446848</v>
      </c>
      <c r="P95" s="156">
        <v>1711144050</v>
      </c>
      <c r="Q95" s="156">
        <v>2014400102</v>
      </c>
      <c r="R95" s="156">
        <v>2240556336</v>
      </c>
      <c r="S95" s="156">
        <v>1591149379</v>
      </c>
      <c r="T95" s="156">
        <v>1958733306</v>
      </c>
      <c r="U95" s="156">
        <v>2339624979</v>
      </c>
      <c r="V95" s="156">
        <v>2215446253</v>
      </c>
      <c r="W95" s="156">
        <v>2236069113</v>
      </c>
      <c r="X95" s="156">
        <v>2319923665</v>
      </c>
      <c r="Y95" s="156">
        <v>2052686867</v>
      </c>
      <c r="Z95" s="156">
        <v>1953419933.346</v>
      </c>
      <c r="AA95" s="156">
        <v>2161184233.1329999</v>
      </c>
      <c r="AB95" s="156">
        <v>2357625020.803</v>
      </c>
      <c r="AC95" s="156">
        <v>2224528524.7049999</v>
      </c>
      <c r="AD95" s="156">
        <v>2093710207.425</v>
      </c>
      <c r="AE95" s="156">
        <v>2764136916.6760001</v>
      </c>
    </row>
    <row r="96" spans="4:31" x14ac:dyDescent="0.25">
      <c r="D96" s="47" t="s">
        <v>23</v>
      </c>
      <c r="E96" s="156">
        <v>1917390192</v>
      </c>
      <c r="F96" s="156">
        <v>2054053575</v>
      </c>
      <c r="G96" s="156">
        <v>2169380992</v>
      </c>
      <c r="H96" s="156">
        <v>2236828583</v>
      </c>
      <c r="I96" s="156">
        <v>2375791868</v>
      </c>
      <c r="J96" s="156">
        <v>2645660619</v>
      </c>
      <c r="K96" s="156">
        <v>2512262622</v>
      </c>
      <c r="L96" s="156">
        <v>2615799362</v>
      </c>
      <c r="M96" s="156">
        <v>2996925853</v>
      </c>
      <c r="N96" s="156">
        <v>3618480516</v>
      </c>
      <c r="O96" s="156">
        <v>3963309927</v>
      </c>
      <c r="P96" s="156">
        <v>4504701010</v>
      </c>
      <c r="Q96" s="156">
        <v>5116327108</v>
      </c>
      <c r="R96" s="156">
        <v>5514637213</v>
      </c>
      <c r="S96" s="156">
        <v>4333633124</v>
      </c>
      <c r="T96" s="156">
        <v>5292802373</v>
      </c>
      <c r="U96" s="156">
        <v>5973724083</v>
      </c>
      <c r="V96" s="156">
        <v>6046011717</v>
      </c>
      <c r="W96" s="156">
        <v>6225991092</v>
      </c>
      <c r="X96" s="156">
        <v>6424378426</v>
      </c>
      <c r="Y96" s="156">
        <v>6142884013</v>
      </c>
      <c r="Z96" s="156">
        <v>6119176849.8549995</v>
      </c>
      <c r="AA96" s="156">
        <v>6681924934.3780003</v>
      </c>
      <c r="AB96" s="156">
        <v>7202673509.7060003</v>
      </c>
      <c r="AC96" s="156">
        <v>7075206906.21</v>
      </c>
      <c r="AD96" s="156">
        <v>6676326745.5570002</v>
      </c>
      <c r="AE96" s="156">
        <v>7950999432.9169998</v>
      </c>
    </row>
    <row r="97" spans="4:31" x14ac:dyDescent="0.25">
      <c r="D97" s="47" t="s">
        <v>24</v>
      </c>
      <c r="E97" s="156">
        <v>650729699.79999995</v>
      </c>
      <c r="F97" s="156">
        <v>696421735.20000005</v>
      </c>
      <c r="G97" s="156">
        <v>728890790.39999998</v>
      </c>
      <c r="H97" s="156">
        <v>739103983</v>
      </c>
      <c r="I97" s="156">
        <v>770414175</v>
      </c>
      <c r="J97" s="156">
        <v>816129735.39999998</v>
      </c>
      <c r="K97" s="156">
        <v>813993293.89999998</v>
      </c>
      <c r="L97" s="156">
        <v>864859968.89999998</v>
      </c>
      <c r="M97" s="156">
        <v>991006342.29999995</v>
      </c>
      <c r="N97" s="156">
        <v>1150358465</v>
      </c>
      <c r="O97" s="156">
        <v>1262279549</v>
      </c>
      <c r="P97" s="156">
        <v>1392717711</v>
      </c>
      <c r="Q97" s="156">
        <v>1578631337</v>
      </c>
      <c r="R97" s="156">
        <v>1714980985</v>
      </c>
      <c r="S97" s="156">
        <v>1474553453</v>
      </c>
      <c r="T97" s="156">
        <v>1666801222</v>
      </c>
      <c r="U97" s="156">
        <v>1884923109</v>
      </c>
      <c r="V97" s="156">
        <v>1896165399</v>
      </c>
      <c r="W97" s="156">
        <v>1958684997</v>
      </c>
      <c r="X97" s="156">
        <v>2047147486</v>
      </c>
      <c r="Y97" s="156">
        <v>1963979690</v>
      </c>
      <c r="Z97" s="156">
        <v>1946962141.369</v>
      </c>
      <c r="AA97" s="156">
        <v>2032798773.0610001</v>
      </c>
      <c r="AB97" s="156">
        <v>2172613106.5799999</v>
      </c>
      <c r="AC97" s="156">
        <v>2189799854.7639999</v>
      </c>
      <c r="AD97" s="156">
        <v>2040196247.0969999</v>
      </c>
      <c r="AE97" s="156">
        <v>2424952669.006</v>
      </c>
    </row>
    <row r="98" spans="4:31" ht="15.75" thickBot="1" x14ac:dyDescent="0.3">
      <c r="D98" s="48" t="s">
        <v>25</v>
      </c>
      <c r="E98" s="157">
        <v>168782304.80000001</v>
      </c>
      <c r="F98" s="157">
        <v>151344560.19999999</v>
      </c>
      <c r="G98" s="157">
        <v>169967795</v>
      </c>
      <c r="H98" s="157">
        <v>168751636.19999999</v>
      </c>
      <c r="I98" s="157">
        <v>165688146.40000001</v>
      </c>
      <c r="J98" s="157">
        <v>269976280.5</v>
      </c>
      <c r="K98" s="157">
        <v>225149069.30000001</v>
      </c>
      <c r="L98" s="157">
        <v>221437008.19999999</v>
      </c>
      <c r="M98" s="157">
        <v>273831949.89999998</v>
      </c>
      <c r="N98" s="157">
        <v>334955237.80000001</v>
      </c>
      <c r="O98" s="157">
        <v>353405841.69999999</v>
      </c>
      <c r="P98" s="157">
        <v>444560802.60000002</v>
      </c>
      <c r="Q98" s="157">
        <v>515930029.10000002</v>
      </c>
      <c r="R98" s="157">
        <v>611737558.5</v>
      </c>
      <c r="S98" s="157">
        <v>552592453.60000002</v>
      </c>
      <c r="T98" s="157">
        <v>514741752.39999998</v>
      </c>
      <c r="U98" s="157">
        <v>641311490.60000002</v>
      </c>
      <c r="V98" s="157">
        <v>815624195.89999998</v>
      </c>
      <c r="W98" s="157">
        <v>906432304.79999995</v>
      </c>
      <c r="X98" s="157">
        <v>733618133</v>
      </c>
      <c r="Y98" s="157">
        <v>698508498.20000005</v>
      </c>
      <c r="Z98" s="157">
        <v>719255932.38699996</v>
      </c>
      <c r="AA98" s="157">
        <v>736125163.09200001</v>
      </c>
      <c r="AB98" s="157">
        <v>760690900.60800004</v>
      </c>
      <c r="AC98" s="157">
        <v>781116538.93299997</v>
      </c>
      <c r="AD98" s="157">
        <v>796371129.33599997</v>
      </c>
      <c r="AE98" s="157">
        <v>929127815.07000005</v>
      </c>
    </row>
    <row r="99" spans="4:31" x14ac:dyDescent="0.25">
      <c r="D99" t="s">
        <v>51</v>
      </c>
      <c r="F99" t="s">
        <v>58</v>
      </c>
    </row>
    <row r="100" spans="4:31" ht="15.75" thickBot="1" x14ac:dyDescent="0.3"/>
    <row r="101" spans="4:31" ht="15.75" thickBot="1" x14ac:dyDescent="0.3">
      <c r="D101" s="44"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45" t="s">
        <v>15</v>
      </c>
      <c r="E102" s="38">
        <f>+(A!D46+B!E46)/(E!E60+E!E88)</f>
        <v>5.4673404119306106E-7</v>
      </c>
      <c r="F102" s="38" t="e">
        <f>+(A!E46+B!F46)/(E!F60+E!F88)</f>
        <v>#VALUE!</v>
      </c>
      <c r="G102" s="38" t="e">
        <f>+(A!F46+B!G46)/(E!G60+E!G88)</f>
        <v>#VALUE!</v>
      </c>
      <c r="H102" s="38" t="e">
        <f>+(A!G46+B!H46)/(E!H60+E!H88)</f>
        <v>#VALUE!</v>
      </c>
      <c r="I102" s="38">
        <f>+(A!H46+B!I46)/(E!I60+E!I88)</f>
        <v>2.5495399410820488E-7</v>
      </c>
      <c r="J102" s="38" t="e">
        <f>+(A!I46+B!J46)/(E!J60+E!J88)</f>
        <v>#VALUE!</v>
      </c>
      <c r="K102" s="38">
        <f>+(A!J46+B!K46)/(E!K60+E!K88)</f>
        <v>1.04130323081323E-7</v>
      </c>
      <c r="L102" s="38">
        <f>+(A!K46+B!L46)/(E!L60+E!L88)</f>
        <v>2.6215315550062191E-8</v>
      </c>
      <c r="M102" s="38" t="e">
        <f>+(A!L46+B!M46)/(E!M60+E!M88)</f>
        <v>#VALUE!</v>
      </c>
      <c r="N102" s="38">
        <f>+(A!M46+B!N46)/(E!N60+E!N88)</f>
        <v>1.7589876822723899E-7</v>
      </c>
      <c r="O102" s="38">
        <f>+(A!N46+B!O46)/(E!O60+E!O88)</f>
        <v>5.5957983504992819E-8</v>
      </c>
      <c r="P102" s="38">
        <f>+(A!O46+B!P46)/(E!P60+E!P88)</f>
        <v>5.0386315525221801E-8</v>
      </c>
      <c r="Q102" s="38">
        <f>+(A!P46+B!Q46)/(E!Q60+E!Q88)</f>
        <v>5.9439846172433996E-8</v>
      </c>
      <c r="R102" s="38">
        <f>+(A!Q46+B!R46)/(E!R60+E!R88)</f>
        <v>4.2176909569139056E-9</v>
      </c>
      <c r="S102" s="38">
        <f>+(A!R46+B!S46)/(E!S60+E!S88)</f>
        <v>7.6708021651579626E-9</v>
      </c>
      <c r="T102" s="38">
        <f>+(A!S46+B!T46)/(E!T60+E!T88)</f>
        <v>2.7659520419937167E-8</v>
      </c>
      <c r="U102" s="38">
        <f>+(A!T46+B!U46)/(E!U60+E!U88)</f>
        <v>3.2465742240220249E-8</v>
      </c>
      <c r="V102" s="38">
        <f>+(A!U46+B!V46)/(E!V60+E!V88)</f>
        <v>7.5645902860541744E-7</v>
      </c>
      <c r="W102" s="38">
        <f>+(A!V46+B!W46)/(E!W60+E!W88)</f>
        <v>4.9554436345933194E-8</v>
      </c>
      <c r="X102" s="38">
        <f>+(A!W46+B!X46)/(E!X60+E!X88)</f>
        <v>2.9745758795108343E-7</v>
      </c>
      <c r="Y102" s="38">
        <f>+(A!X46+B!Y46)/(E!Y60+E!Y88)</f>
        <v>7.3324788062428294E-7</v>
      </c>
      <c r="Z102" s="38">
        <f>+(A!Y46+B!Z46)/(E!Z60+E!Z88)</f>
        <v>5.132337407812782E-8</v>
      </c>
      <c r="AA102" s="38">
        <f>+(A!Z46+B!AA46)/(E!AA60+E!AA88)</f>
        <v>2.4912177671167551E-8</v>
      </c>
      <c r="AB102" s="38">
        <f>+(A!AA46+B!AB46)/(E!AB60+E!AB88)</f>
        <v>4.544131412909786E-7</v>
      </c>
      <c r="AC102" s="38" t="e">
        <f>+(A!AB46+B!AC46)/(E!AC60+E!AC88)</f>
        <v>#VALUE!</v>
      </c>
      <c r="AD102" s="38">
        <f>+(A!AC46+B!AD46)/(E!AD60+E!AD88)</f>
        <v>7.7901691105098155E-7</v>
      </c>
      <c r="AE102" s="38">
        <f>+(A!AD46+B!AE46)/(E!AE60+E!AE88)</f>
        <v>6.7052391653946003E-8</v>
      </c>
    </row>
    <row r="103" spans="4:31" x14ac:dyDescent="0.25">
      <c r="D103" s="46" t="s">
        <v>16</v>
      </c>
      <c r="E103" s="39" t="e">
        <f>+(A!D47+B!E47)/(E!E61+E!E89)</f>
        <v>#VALUE!</v>
      </c>
      <c r="F103" s="39" t="e">
        <f>+(A!E47+B!F47)/(E!F61+E!F89)</f>
        <v>#VALUE!</v>
      </c>
      <c r="G103" s="39" t="e">
        <f>+(A!F47+B!G47)/(E!G61+E!G89)</f>
        <v>#VALUE!</v>
      </c>
      <c r="H103" s="39" t="e">
        <f>+(A!G47+B!H47)/(E!H61+E!H89)</f>
        <v>#VALUE!</v>
      </c>
      <c r="I103" s="39" t="e">
        <f>+(A!H47+B!I47)/(E!I61+E!I89)</f>
        <v>#VALUE!</v>
      </c>
      <c r="J103" s="39" t="e">
        <f>+(A!I47+B!J47)/(E!J61+E!J89)</f>
        <v>#VALUE!</v>
      </c>
      <c r="K103" s="39" t="e">
        <f>+(A!#REF!+B!K47)/(E!K61+E!K89)</f>
        <v>#REF!</v>
      </c>
      <c r="L103" s="39" t="e">
        <f>+(A!K47+B!L47)/(E!L61+E!L89)</f>
        <v>#VALUE!</v>
      </c>
      <c r="M103" s="39" t="e">
        <f>+(A!L47+B!M47)/(E!M61+E!M89)</f>
        <v>#VALUE!</v>
      </c>
      <c r="N103" s="39" t="e">
        <f>+(A!M47+B!N47)/(E!N61+E!N89)</f>
        <v>#VALUE!</v>
      </c>
      <c r="O103" s="39" t="e">
        <f>+(A!N47+B!O47)/(E!O61+E!O89)</f>
        <v>#VALUE!</v>
      </c>
      <c r="P103" s="39" t="e">
        <f>+(A!O47+B!P47)/(E!P61+E!P89)</f>
        <v>#VALUE!</v>
      </c>
      <c r="Q103" s="39" t="e">
        <f>+(A!P47+B!Q47)/(E!Q61+E!Q89)</f>
        <v>#VALUE!</v>
      </c>
      <c r="R103" s="39" t="e">
        <f>+(A!Q47+B!R47)/(E!R61+E!R89)</f>
        <v>#VALUE!</v>
      </c>
      <c r="S103" s="39" t="e">
        <f>+(A!R47+B!S47)/(E!S61+E!S89)</f>
        <v>#VALUE!</v>
      </c>
      <c r="T103" s="39" t="e">
        <f>+(A!S47+B!T47)/(E!T61+E!T89)</f>
        <v>#VALUE!</v>
      </c>
      <c r="U103" s="39" t="e">
        <f>+(A!T47+B!U47)/(E!U61+E!U89)</f>
        <v>#VALUE!</v>
      </c>
      <c r="V103" s="39" t="e">
        <f>+(A!U47+B!V47)/(E!V61+E!V89)</f>
        <v>#VALUE!</v>
      </c>
      <c r="W103" s="39" t="e">
        <f>+(A!V47+B!W47)/(E!W61+E!W89)</f>
        <v>#VALUE!</v>
      </c>
      <c r="X103" s="39" t="e">
        <f>+(A!W47+B!X47)/(E!X61+E!X89)</f>
        <v>#VALUE!</v>
      </c>
      <c r="Y103" s="39" t="e">
        <f>+(A!X47+B!Y47)/(E!Y61+E!Y89)</f>
        <v>#VALUE!</v>
      </c>
      <c r="Z103" s="39" t="e">
        <f>+(A!Y47+B!Z47)/(E!Z61+E!Z89)</f>
        <v>#VALUE!</v>
      </c>
      <c r="AA103" s="39" t="e">
        <f>+(A!Z47+B!AA47)/(E!AA61+E!AA89)</f>
        <v>#VALUE!</v>
      </c>
      <c r="AB103" s="39" t="e">
        <f>+(A!AA47+B!AB47)/(E!AB61+E!AB89)</f>
        <v>#VALUE!</v>
      </c>
      <c r="AC103" s="39" t="e">
        <f>+(A!AB47+B!AC47)/(E!AC61+E!AC89)</f>
        <v>#VALUE!</v>
      </c>
      <c r="AD103" s="39" t="e">
        <f>+(A!AC47+B!AD47)/(E!AD61+E!AD89)</f>
        <v>#VALUE!</v>
      </c>
      <c r="AE103" s="39">
        <f>+(A!AD47+B!AE47)/(E!AE61+E!AE89)</f>
        <v>2.1395022193012618E-7</v>
      </c>
    </row>
    <row r="104" spans="4:31" x14ac:dyDescent="0.25">
      <c r="D104" s="47" t="s">
        <v>17</v>
      </c>
      <c r="E104" s="40" t="e">
        <f>+(A!D48+B!E48)/(E!E62+E!E90)</f>
        <v>#VALUE!</v>
      </c>
      <c r="F104" s="40" t="e">
        <f>+(A!E48+B!F48)/(E!F62+E!F90)</f>
        <v>#VALUE!</v>
      </c>
      <c r="G104" s="40" t="e">
        <f>+(A!F48+B!G48)/(E!G62+E!G90)</f>
        <v>#VALUE!</v>
      </c>
      <c r="H104" s="40" t="e">
        <f>+(A!G48+B!H48)/(E!H62+E!H90)</f>
        <v>#VALUE!</v>
      </c>
      <c r="I104" s="40" t="e">
        <f>+(A!H48+B!I48)/(E!I62+E!I90)</f>
        <v>#VALUE!</v>
      </c>
      <c r="J104" s="40" t="e">
        <f>+(A!I48+B!J48)/(E!J62+E!J90)</f>
        <v>#VALUE!</v>
      </c>
      <c r="K104" s="40">
        <f>+(A!J47+B!K48)/(E!K62+E!K90)</f>
        <v>3.1665617323994921E-7</v>
      </c>
      <c r="L104" s="40" t="e">
        <f>+(A!K48+B!L48)/(E!L62+E!L90)</f>
        <v>#VALUE!</v>
      </c>
      <c r="M104" s="40" t="e">
        <f>+(A!L48+B!M48)/(E!M62+E!M90)</f>
        <v>#VALUE!</v>
      </c>
      <c r="N104" s="40" t="e">
        <f>+(A!M48+B!N48)/(E!N62+E!N90)</f>
        <v>#VALUE!</v>
      </c>
      <c r="O104" s="40" t="e">
        <f>+(A!N48+B!O48)/(E!O62+E!O90)</f>
        <v>#VALUE!</v>
      </c>
      <c r="P104" s="40" t="e">
        <f>+(A!O48+B!P48)/(E!P62+E!P90)</f>
        <v>#VALUE!</v>
      </c>
      <c r="Q104" s="40" t="e">
        <f>+(A!P48+B!Q48)/(E!Q62+E!Q90)</f>
        <v>#VALUE!</v>
      </c>
      <c r="R104" s="40" t="e">
        <f>+(A!Q48+B!R48)/(E!R62+E!R90)</f>
        <v>#VALUE!</v>
      </c>
      <c r="S104" s="40" t="e">
        <f>+(A!R48+B!S48)/(E!S62+E!S90)</f>
        <v>#VALUE!</v>
      </c>
      <c r="T104" s="40" t="e">
        <f>+(A!S48+B!T48)/(E!T62+E!T90)</f>
        <v>#VALUE!</v>
      </c>
      <c r="U104" s="40" t="e">
        <f>+(A!T48+B!U48)/(E!U62+E!U90)</f>
        <v>#VALUE!</v>
      </c>
      <c r="V104" s="40" t="e">
        <f>+(A!U48+B!V48)/(E!V62+E!V90)</f>
        <v>#VALUE!</v>
      </c>
      <c r="W104" s="40" t="e">
        <f>+(A!V48+B!W48)/(E!W62+E!W90)</f>
        <v>#VALUE!</v>
      </c>
      <c r="X104" s="40" t="e">
        <f>+(A!W48+B!X48)/(E!X62+E!X90)</f>
        <v>#VALUE!</v>
      </c>
      <c r="Y104" s="40" t="e">
        <f>+(A!X48+B!Y48)/(E!Y62+E!Y90)</f>
        <v>#VALUE!</v>
      </c>
      <c r="Z104" s="40" t="e">
        <f>+(A!Y48+B!Z48)/(E!Z62+E!Z90)</f>
        <v>#VALUE!</v>
      </c>
      <c r="AA104" s="40" t="e">
        <f>+(A!Z48+B!AA48)/(E!AA62+E!AA90)</f>
        <v>#VALUE!</v>
      </c>
      <c r="AB104" s="40" t="e">
        <f>+(A!AA48+B!AB48)/(E!AB62+E!AB90)</f>
        <v>#VALUE!</v>
      </c>
      <c r="AC104" s="40" t="e">
        <f>+(A!AB48+B!AC48)/(E!AC62+E!AC90)</f>
        <v>#VALUE!</v>
      </c>
      <c r="AD104" s="40" t="e">
        <f>+(A!AC48+B!AD48)/(E!AD62+E!AD90)</f>
        <v>#VALUE!</v>
      </c>
      <c r="AE104" s="40" t="e">
        <f>+(A!AD48+B!AE48)/(E!AE62+E!AE90)</f>
        <v>#VALUE!</v>
      </c>
    </row>
    <row r="105" spans="4:31" x14ac:dyDescent="0.25">
      <c r="D105" s="47" t="s">
        <v>18</v>
      </c>
      <c r="E105" s="40" t="e">
        <f>+(A!D49+B!E49)/(E!E63+E!E91)</f>
        <v>#VALUE!</v>
      </c>
      <c r="F105" s="40" t="e">
        <f>+(A!E49+B!F49)/(E!F63+E!F91)</f>
        <v>#VALUE!</v>
      </c>
      <c r="G105" s="40" t="e">
        <f>+(A!F49+B!G49)/(E!G63+E!G91)</f>
        <v>#VALUE!</v>
      </c>
      <c r="H105" s="40" t="e">
        <f>+(A!G49+B!H49)/(E!H63+E!H91)</f>
        <v>#VALUE!</v>
      </c>
      <c r="I105" s="40" t="e">
        <f>+(A!H49+B!I49)/(E!I63+E!I91)</f>
        <v>#VALUE!</v>
      </c>
      <c r="J105" s="40" t="e">
        <f>+(A!I49+B!J49)/(E!J63+E!J91)</f>
        <v>#VALUE!</v>
      </c>
      <c r="K105" s="40" t="e">
        <f>+(A!J48+B!K49)/(E!K63+E!K91)</f>
        <v>#VALUE!</v>
      </c>
      <c r="L105" s="40" t="e">
        <f>+(A!K49+B!L49)/(E!L63+E!L91)</f>
        <v>#VALUE!</v>
      </c>
      <c r="M105" s="40" t="e">
        <f>+(A!L49+B!M49)/(E!M63+E!M91)</f>
        <v>#VALUE!</v>
      </c>
      <c r="N105" s="40" t="e">
        <f>+(A!M49+B!N49)/(E!N63+E!N91)</f>
        <v>#VALUE!</v>
      </c>
      <c r="O105" s="40" t="e">
        <f>+(A!N49+B!O49)/(E!O63+E!O91)</f>
        <v>#VALUE!</v>
      </c>
      <c r="P105" s="40" t="e">
        <f>+(A!O49+B!P49)/(E!P63+E!P91)</f>
        <v>#VALUE!</v>
      </c>
      <c r="Q105" s="40" t="e">
        <f>+(A!P49+B!Q49)/(E!Q63+E!Q91)</f>
        <v>#VALUE!</v>
      </c>
      <c r="R105" s="40" t="e">
        <f>+(A!Q49+B!R49)/(E!R63+E!R91)</f>
        <v>#VALUE!</v>
      </c>
      <c r="S105" s="40" t="e">
        <f>+(A!R49+B!S49)/(E!S63+E!S91)</f>
        <v>#VALUE!</v>
      </c>
      <c r="T105" s="40" t="e">
        <f>+(A!S49+B!T49)/(E!T63+E!T91)</f>
        <v>#VALUE!</v>
      </c>
      <c r="U105" s="40" t="e">
        <f>+(A!T49+B!U49)/(E!U63+E!U91)</f>
        <v>#VALUE!</v>
      </c>
      <c r="V105" s="40" t="e">
        <f>+(A!U49+B!V49)/(E!V63+E!V91)</f>
        <v>#VALUE!</v>
      </c>
      <c r="W105" s="40" t="e">
        <f>+(A!V49+B!W49)/(E!W63+E!W91)</f>
        <v>#VALUE!</v>
      </c>
      <c r="X105" s="40" t="e">
        <f>+(A!W49+B!X49)/(E!X63+E!X91)</f>
        <v>#VALUE!</v>
      </c>
      <c r="Y105" s="40" t="e">
        <f>+(A!X49+B!Y49)/(E!Y63+E!Y91)</f>
        <v>#VALUE!</v>
      </c>
      <c r="Z105" s="40" t="e">
        <f>+(A!Y49+B!Z49)/(E!Z63+E!Z91)</f>
        <v>#VALUE!</v>
      </c>
      <c r="AA105" s="40" t="e">
        <f>+(A!Z49+B!AA49)/(E!AA63+E!AA91)</f>
        <v>#VALUE!</v>
      </c>
      <c r="AB105" s="40" t="e">
        <f>+(A!AA49+B!AB49)/(E!AB63+E!AB91)</f>
        <v>#VALUE!</v>
      </c>
      <c r="AC105" s="40" t="e">
        <f>+(A!AB49+B!AC49)/(E!AC63+E!AC91)</f>
        <v>#VALUE!</v>
      </c>
      <c r="AD105" s="40" t="e">
        <f>+(A!AC49+B!AD49)/(E!AD63+E!AD91)</f>
        <v>#VALUE!</v>
      </c>
      <c r="AE105" s="40" t="e">
        <f>+(A!AD49+B!AE49)/(E!AE63+E!AE91)</f>
        <v>#VALUE!</v>
      </c>
    </row>
    <row r="106" spans="4:31" x14ac:dyDescent="0.25">
      <c r="D106" s="47" t="s">
        <v>19</v>
      </c>
      <c r="E106" s="40" t="e">
        <f>+(A!D50+B!E50)/(E!E64+E!E92)</f>
        <v>#VALUE!</v>
      </c>
      <c r="F106" s="40" t="e">
        <f>+(A!E50+B!F50)/(E!F64+E!F92)</f>
        <v>#VALUE!</v>
      </c>
      <c r="G106" s="40" t="e">
        <f>+(A!F50+B!G50)/(E!G64+E!G92)</f>
        <v>#VALUE!</v>
      </c>
      <c r="H106" s="40" t="e">
        <f>+(A!G50+B!H50)/(E!H64+E!H92)</f>
        <v>#VALUE!</v>
      </c>
      <c r="I106" s="40" t="e">
        <f>+(A!H50+B!I50)/(E!I64+E!I92)</f>
        <v>#VALUE!</v>
      </c>
      <c r="J106" s="40" t="e">
        <f>+(A!I50+B!J50)/(E!J64+E!J92)</f>
        <v>#VALUE!</v>
      </c>
      <c r="K106" s="40" t="e">
        <f>+(A!J49+B!K50)/(E!K64+E!K92)</f>
        <v>#VALUE!</v>
      </c>
      <c r="L106" s="40" t="e">
        <f>+(A!K50+B!L50)/(E!L64+E!L92)</f>
        <v>#VALUE!</v>
      </c>
      <c r="M106" s="40" t="e">
        <f>+(A!L50+B!M50)/(E!M64+E!M92)</f>
        <v>#VALUE!</v>
      </c>
      <c r="N106" s="40" t="e">
        <f>+(A!M50+B!N50)/(E!N64+E!N92)</f>
        <v>#VALUE!</v>
      </c>
      <c r="O106" s="40" t="e">
        <f>+(A!N50+B!O50)/(E!O64+E!O92)</f>
        <v>#VALUE!</v>
      </c>
      <c r="P106" s="40" t="e">
        <f>+(A!O50+B!P50)/(E!P64+E!P92)</f>
        <v>#VALUE!</v>
      </c>
      <c r="Q106" s="40" t="e">
        <f>+(A!P50+B!Q50)/(E!Q64+E!Q92)</f>
        <v>#VALUE!</v>
      </c>
      <c r="R106" s="40" t="e">
        <f>+(A!Q50+B!R50)/(E!R64+E!R92)</f>
        <v>#VALUE!</v>
      </c>
      <c r="S106" s="40" t="e">
        <f>+(A!R50+B!S50)/(E!S64+E!S92)</f>
        <v>#VALUE!</v>
      </c>
      <c r="T106" s="40" t="e">
        <f>+(A!S50+B!T50)/(E!T64+E!T92)</f>
        <v>#VALUE!</v>
      </c>
      <c r="U106" s="40" t="e">
        <f>+(A!T50+B!U50)/(E!U64+E!U92)</f>
        <v>#VALUE!</v>
      </c>
      <c r="V106" s="40" t="e">
        <f>+(A!U50+B!V50)/(E!V64+E!V92)</f>
        <v>#VALUE!</v>
      </c>
      <c r="W106" s="40" t="e">
        <f>+(A!V50+B!W50)/(E!W64+E!W92)</f>
        <v>#VALUE!</v>
      </c>
      <c r="X106" s="40" t="e">
        <f>+(A!W50+B!X50)/(E!X64+E!X92)</f>
        <v>#VALUE!</v>
      </c>
      <c r="Y106" s="40" t="e">
        <f>+(A!X50+B!Y50)/(E!Y64+E!Y92)</f>
        <v>#VALUE!</v>
      </c>
      <c r="Z106" s="40" t="e">
        <f>+(A!Y50+B!Z50)/(E!Z64+E!Z92)</f>
        <v>#VALUE!</v>
      </c>
      <c r="AA106" s="40" t="e">
        <f>+(A!Z50+B!AA50)/(E!AA64+E!AA92)</f>
        <v>#VALUE!</v>
      </c>
      <c r="AB106" s="40" t="e">
        <f>+(A!AA50+B!AB50)/(E!AB64+E!AB92)</f>
        <v>#VALUE!</v>
      </c>
      <c r="AC106" s="40" t="e">
        <f>+(A!AB50+B!AC50)/(E!AC64+E!AC92)</f>
        <v>#VALUE!</v>
      </c>
      <c r="AD106" s="40" t="e">
        <f>+(A!AC50+B!AD50)/(E!AD64+E!AD92)</f>
        <v>#VALUE!</v>
      </c>
      <c r="AE106" s="40" t="e">
        <f>+(A!AD50+B!AE50)/(E!AE64+E!AE92)</f>
        <v>#VALUE!</v>
      </c>
    </row>
    <row r="107" spans="4:31" x14ac:dyDescent="0.25">
      <c r="D107" s="47" t="s">
        <v>20</v>
      </c>
      <c r="E107" s="40" t="e">
        <f>+(A!D51+B!E51)/(E!E65+E!E93)</f>
        <v>#VALUE!</v>
      </c>
      <c r="F107" s="40" t="e">
        <f>+(A!E51+B!F51)/(E!F65+E!F93)</f>
        <v>#VALUE!</v>
      </c>
      <c r="G107" s="40" t="e">
        <f>+(A!F51+B!G51)/(E!G65+E!G93)</f>
        <v>#VALUE!</v>
      </c>
      <c r="H107" s="40" t="e">
        <f>+(A!G51+B!H51)/(E!H65+E!H93)</f>
        <v>#VALUE!</v>
      </c>
      <c r="I107" s="40" t="e">
        <f>+(A!H51+B!I51)/(E!I65+E!I93)</f>
        <v>#VALUE!</v>
      </c>
      <c r="J107" s="40" t="e">
        <f>+(A!I51+B!J51)/(E!J65+E!J93)</f>
        <v>#VALUE!</v>
      </c>
      <c r="K107" s="40" t="e">
        <f>+(A!J50+B!K51)/(E!K65+E!K93)</f>
        <v>#VALUE!</v>
      </c>
      <c r="L107" s="40" t="e">
        <f>+(A!K51+B!L51)/(E!L65+E!L93)</f>
        <v>#VALUE!</v>
      </c>
      <c r="M107" s="40" t="e">
        <f>+(A!L51+B!M51)/(E!M65+E!M93)</f>
        <v>#VALUE!</v>
      </c>
      <c r="N107" s="40" t="e">
        <f>+(A!M51+B!N51)/(E!N65+E!N93)</f>
        <v>#VALUE!</v>
      </c>
      <c r="O107" s="40" t="e">
        <f>+(A!N51+B!O51)/(E!O65+E!O93)</f>
        <v>#VALUE!</v>
      </c>
      <c r="P107" s="40" t="e">
        <f>+(A!O51+B!P51)/(E!P65+E!P93)</f>
        <v>#VALUE!</v>
      </c>
      <c r="Q107" s="40" t="e">
        <f>+(A!P51+B!Q51)/(E!Q65+E!Q93)</f>
        <v>#VALUE!</v>
      </c>
      <c r="R107" s="40" t="e">
        <f>+(A!Q51+B!R51)/(E!R65+E!R93)</f>
        <v>#VALUE!</v>
      </c>
      <c r="S107" s="40" t="e">
        <f>+(A!R51+B!S51)/(E!S65+E!S93)</f>
        <v>#VALUE!</v>
      </c>
      <c r="T107" s="40" t="e">
        <f>+(A!S51+B!T51)/(E!T65+E!T93)</f>
        <v>#VALUE!</v>
      </c>
      <c r="U107" s="40" t="e">
        <f>+(A!T51+B!U51)/(E!U65+E!U93)</f>
        <v>#VALUE!</v>
      </c>
      <c r="V107" s="40" t="e">
        <f>+(A!U51+B!V51)/(E!V65+E!V93)</f>
        <v>#VALUE!</v>
      </c>
      <c r="W107" s="40" t="e">
        <f>+(A!V51+B!W51)/(E!W65+E!W93)</f>
        <v>#VALUE!</v>
      </c>
      <c r="X107" s="40" t="e">
        <f>+(A!W51+B!X51)/(E!X65+E!X93)</f>
        <v>#VALUE!</v>
      </c>
      <c r="Y107" s="40" t="e">
        <f>+(A!X51+B!Y51)/(E!Y65+E!Y93)</f>
        <v>#VALUE!</v>
      </c>
      <c r="Z107" s="40" t="e">
        <f>+(A!Y51+B!Z51)/(E!Z65+E!Z93)</f>
        <v>#VALUE!</v>
      </c>
      <c r="AA107" s="40" t="e">
        <f>+(A!Z51+B!AA51)/(E!AA65+E!AA93)</f>
        <v>#VALUE!</v>
      </c>
      <c r="AB107" s="40" t="e">
        <f>+(A!AA51+B!AB51)/(E!AB65+E!AB93)</f>
        <v>#VALUE!</v>
      </c>
      <c r="AC107" s="40" t="e">
        <f>+(A!AB51+B!AC51)/(E!AC65+E!AC93)</f>
        <v>#VALUE!</v>
      </c>
      <c r="AD107" s="40" t="e">
        <f>+(A!AC51+B!AD51)/(E!AD65+E!AD93)</f>
        <v>#VALUE!</v>
      </c>
      <c r="AE107" s="40" t="e">
        <f>+(A!AD51+B!AE51)/(E!AE65+E!AE93)</f>
        <v>#VALUE!</v>
      </c>
    </row>
    <row r="108" spans="4:31" x14ac:dyDescent="0.25">
      <c r="D108" s="47" t="s">
        <v>21</v>
      </c>
      <c r="E108" s="40" t="e">
        <f>+(A!D52+B!E52)/(E!E66+E!E94)</f>
        <v>#VALUE!</v>
      </c>
      <c r="F108" s="40" t="e">
        <f>+(A!E52+B!F52)/(E!F66+E!F94)</f>
        <v>#VALUE!</v>
      </c>
      <c r="G108" s="40" t="e">
        <f>+(A!F52+B!G52)/(E!G66+E!G94)</f>
        <v>#VALUE!</v>
      </c>
      <c r="H108" s="40" t="e">
        <f>+(A!G52+B!H52)/(E!H66+E!H94)</f>
        <v>#VALUE!</v>
      </c>
      <c r="I108" s="40" t="e">
        <f>+(A!H52+B!I52)/(E!I66+E!I94)</f>
        <v>#VALUE!</v>
      </c>
      <c r="J108" s="40" t="e">
        <f>+(A!I52+B!J52)/(E!J66+E!J94)</f>
        <v>#VALUE!</v>
      </c>
      <c r="K108" s="40" t="e">
        <f>+(A!J51+B!K52)/(E!K66+E!K94)</f>
        <v>#VALUE!</v>
      </c>
      <c r="L108" s="40" t="e">
        <f>+(A!K52+B!L52)/(E!L66+E!L94)</f>
        <v>#VALUE!</v>
      </c>
      <c r="M108" s="40" t="e">
        <f>+(A!L52+B!M52)/(E!M66+E!M94)</f>
        <v>#VALUE!</v>
      </c>
      <c r="N108" s="40" t="e">
        <f>+(A!M52+B!N52)/(E!N66+E!N94)</f>
        <v>#VALUE!</v>
      </c>
      <c r="O108" s="40" t="e">
        <f>+(A!N52+B!O52)/(E!O66+E!O94)</f>
        <v>#VALUE!</v>
      </c>
      <c r="P108" s="40" t="e">
        <f>+(A!O52+B!P52)/(E!P66+E!P94)</f>
        <v>#VALUE!</v>
      </c>
      <c r="Q108" s="40">
        <f>+(A!P52+B!Q52)/(E!Q66+E!Q94)</f>
        <v>5.3745543831697483E-7</v>
      </c>
      <c r="R108" s="40" t="e">
        <f>+(A!Q52+B!R52)/(E!R66+E!R94)</f>
        <v>#VALUE!</v>
      </c>
      <c r="S108" s="40" t="e">
        <f>+(A!R52+B!S52)/(E!S66+E!S94)</f>
        <v>#VALUE!</v>
      </c>
      <c r="T108" s="40" t="e">
        <f>+(A!S52+B!T52)/(E!T66+E!T94)</f>
        <v>#VALUE!</v>
      </c>
      <c r="U108" s="40" t="e">
        <f>+(A!T52+B!U52)/(E!U66+E!U94)</f>
        <v>#VALUE!</v>
      </c>
      <c r="V108" s="40" t="e">
        <f>+(A!U52+B!V52)/(E!V66+E!V94)</f>
        <v>#VALUE!</v>
      </c>
      <c r="W108" s="40" t="e">
        <f>+(A!V52+B!W52)/(E!W66+E!W94)</f>
        <v>#VALUE!</v>
      </c>
      <c r="X108" s="40" t="e">
        <f>+(A!W52+B!X52)/(E!X66+E!X94)</f>
        <v>#VALUE!</v>
      </c>
      <c r="Y108" s="40" t="e">
        <f>+(A!X52+B!Y52)/(E!Y66+E!Y94)</f>
        <v>#VALUE!</v>
      </c>
      <c r="Z108" s="40">
        <f>+(A!Y52+B!Z52)/(E!Z66+E!Z94)</f>
        <v>5.1415761890477924E-8</v>
      </c>
      <c r="AA108" s="40" t="e">
        <f>+(A!Z52+B!AA52)/(E!AA66+E!AA94)</f>
        <v>#VALUE!</v>
      </c>
      <c r="AB108" s="40">
        <f>+(A!AA52+B!AB52)/(E!AB66+E!AB94)</f>
        <v>3.839450422161343E-6</v>
      </c>
      <c r="AC108" s="40">
        <f>+(A!AB52+B!AC52)/(E!AC66+E!AC94)</f>
        <v>4.2218097004831451E-6</v>
      </c>
      <c r="AD108" s="40">
        <f>+(A!AC52+B!AD52)/(E!AD66+E!AD94)</f>
        <v>5.3697666954233308E-6</v>
      </c>
      <c r="AE108" s="40">
        <f>+(A!AD52+B!AE52)/(E!AE66+E!AE94)</f>
        <v>3.6232478982905275E-7</v>
      </c>
    </row>
    <row r="109" spans="4:31" x14ac:dyDescent="0.25">
      <c r="D109" s="47" t="s">
        <v>22</v>
      </c>
      <c r="E109" s="40" t="e">
        <f>+(A!D53+B!E53)/(E!E67+E!E95)</f>
        <v>#VALUE!</v>
      </c>
      <c r="F109" s="40" t="e">
        <f>+(A!E53+B!F53)/(E!F67+E!F95)</f>
        <v>#VALUE!</v>
      </c>
      <c r="G109" s="40" t="e">
        <f>+(A!F53+B!G53)/(E!G67+E!G95)</f>
        <v>#VALUE!</v>
      </c>
      <c r="H109" s="40" t="e">
        <f>+(A!G53+B!H53)/(E!H67+E!H95)</f>
        <v>#VALUE!</v>
      </c>
      <c r="I109" s="40" t="e">
        <f>+(A!H53+B!I53)/(E!I67+E!I95)</f>
        <v>#VALUE!</v>
      </c>
      <c r="J109" s="40" t="e">
        <f>+(A!I53+B!J53)/(E!J67+E!J95)</f>
        <v>#VALUE!</v>
      </c>
      <c r="K109" s="40" t="e">
        <f>+(A!J52+B!K53)/(E!K67+E!K95)</f>
        <v>#VALUE!</v>
      </c>
      <c r="L109" s="40" t="e">
        <f>+(A!K53+B!L53)/(E!L67+E!L95)</f>
        <v>#VALUE!</v>
      </c>
      <c r="M109" s="40" t="e">
        <f>+(A!L53+B!M53)/(E!M67+E!M95)</f>
        <v>#VALUE!</v>
      </c>
      <c r="N109" s="40" t="e">
        <f>+(A!M53+B!N53)/(E!N67+E!N95)</f>
        <v>#VALUE!</v>
      </c>
      <c r="O109" s="40" t="e">
        <f>+(A!N53+B!O53)/(E!O67+E!O95)</f>
        <v>#VALUE!</v>
      </c>
      <c r="P109" s="40" t="e">
        <f>+(A!O53+B!P53)/(E!P67+E!P95)</f>
        <v>#VALUE!</v>
      </c>
      <c r="Q109" s="40" t="e">
        <f>+(A!P53+B!Q53)/(E!Q67+E!Q95)</f>
        <v>#VALUE!</v>
      </c>
      <c r="R109" s="40" t="e">
        <f>+(A!Q53+B!R53)/(E!R67+E!R95)</f>
        <v>#VALUE!</v>
      </c>
      <c r="S109" s="40" t="e">
        <f>+(A!R53+B!S53)/(E!S67+E!S95)</f>
        <v>#VALUE!</v>
      </c>
      <c r="T109" s="40" t="e">
        <f>+(A!S53+B!T53)/(E!T67+E!T95)</f>
        <v>#VALUE!</v>
      </c>
      <c r="U109" s="40">
        <f>+(A!T53+B!U53)/(E!U67+E!U95)</f>
        <v>2.1644866435324007E-8</v>
      </c>
      <c r="V109" s="40" t="e">
        <f>+(A!U53+B!V53)/(E!V67+E!V95)</f>
        <v>#VALUE!</v>
      </c>
      <c r="W109" s="40">
        <f>+(A!V53+B!W53)/(E!W67+E!W95)</f>
        <v>6.2584136960689813E-9</v>
      </c>
      <c r="X109" s="40" t="e">
        <f>+(A!W53+B!X53)/(E!X67+E!X95)</f>
        <v>#VALUE!</v>
      </c>
      <c r="Y109" s="40">
        <f>+(A!X53+B!Y53)/(E!Y67+E!Y95)</f>
        <v>1.0019490285907308E-9</v>
      </c>
      <c r="Z109" s="40" t="e">
        <f>+(A!Y53+B!Z53)/(E!Z67+E!Z95)</f>
        <v>#VALUE!</v>
      </c>
      <c r="AA109" s="40">
        <f>+(A!Z53+B!AA53)/(E!AA67+E!AA95)</f>
        <v>2.0397081062085212E-8</v>
      </c>
      <c r="AB109" s="40">
        <f>+(A!AA53+B!AB53)/(E!AB67+E!AB95)</f>
        <v>2.1252489509971668E-8</v>
      </c>
      <c r="AC109" s="40">
        <f>+(A!AB53+B!AC53)/(E!AC67+E!AC95)</f>
        <v>2.5078196684863746E-8</v>
      </c>
      <c r="AD109" s="40">
        <f>+(A!AC53+B!AD53)/(E!AD67+E!AD95)</f>
        <v>1.1511686175554404E-8</v>
      </c>
      <c r="AE109" s="40" t="e">
        <f>+(A!AD53+B!AE53)/(E!AE67+E!AE95)</f>
        <v>#VALUE!</v>
      </c>
    </row>
    <row r="110" spans="4:31" x14ac:dyDescent="0.25">
      <c r="D110" s="47" t="s">
        <v>23</v>
      </c>
      <c r="E110" s="40" t="e">
        <f>+(A!D54+B!E54)/(E!E68+E!E96)</f>
        <v>#VALUE!</v>
      </c>
      <c r="F110" s="40" t="e">
        <f>+(A!E54+B!F54)/(E!F68+E!F96)</f>
        <v>#VALUE!</v>
      </c>
      <c r="G110" s="40" t="e">
        <f>+(A!F54+B!G54)/(E!G68+E!G96)</f>
        <v>#VALUE!</v>
      </c>
      <c r="H110" s="40" t="e">
        <f>+(A!G54+B!H54)/(E!H68+E!H96)</f>
        <v>#VALUE!</v>
      </c>
      <c r="I110" s="40" t="e">
        <f>+(A!H54+B!I54)/(E!I68+E!I96)</f>
        <v>#VALUE!</v>
      </c>
      <c r="J110" s="40" t="e">
        <f>+(A!I54+B!J54)/(E!J68+E!J96)</f>
        <v>#VALUE!</v>
      </c>
      <c r="K110" s="40" t="e">
        <f>+(A!J53+B!K54)/(E!K68+E!K96)</f>
        <v>#VALUE!</v>
      </c>
      <c r="L110" s="40" t="e">
        <f>+(A!K54+B!L54)/(E!L68+E!L96)</f>
        <v>#VALUE!</v>
      </c>
      <c r="M110" s="40" t="e">
        <f>+(A!L54+B!M54)/(E!M68+E!M96)</f>
        <v>#VALUE!</v>
      </c>
      <c r="N110" s="40" t="e">
        <f>+(A!M54+B!N54)/(E!N68+E!N96)</f>
        <v>#VALUE!</v>
      </c>
      <c r="O110" s="40" t="e">
        <f>+(A!N54+B!O54)/(E!O68+E!O96)</f>
        <v>#VALUE!</v>
      </c>
      <c r="P110" s="40" t="e">
        <f>+(A!O54+B!P54)/(E!P68+E!P96)</f>
        <v>#VALUE!</v>
      </c>
      <c r="Q110" s="40" t="e">
        <f>+(A!P54+B!Q54)/(E!Q68+E!Q96)</f>
        <v>#VALUE!</v>
      </c>
      <c r="R110" s="40">
        <f>+(A!Q54+B!R54)/(E!R68+E!R96)</f>
        <v>2.9044392495537279E-9</v>
      </c>
      <c r="S110" s="40" t="e">
        <f>+(A!R54+B!S54)/(E!S68+E!S96)</f>
        <v>#VALUE!</v>
      </c>
      <c r="T110" s="40" t="e">
        <f>+(A!S54+B!T54)/(E!T68+E!T96)</f>
        <v>#VALUE!</v>
      </c>
      <c r="U110" s="40">
        <f>+(A!T54+B!U54)/(E!U68+E!U96)</f>
        <v>1.1050151705722352E-9</v>
      </c>
      <c r="V110" s="40" t="e">
        <f>+(A!U54+B!V54)/(E!V68+E!V96)</f>
        <v>#VALUE!</v>
      </c>
      <c r="W110" s="40">
        <f>+(A!V54+B!W54)/(E!W68+E!W96)</f>
        <v>3.1958020733076161E-9</v>
      </c>
      <c r="X110" s="40" t="e">
        <f>+(A!W54+B!X54)/(E!X68+E!X96)</f>
        <v>#VALUE!</v>
      </c>
      <c r="Y110" s="40" t="e">
        <f>+(A!X54+B!Y54)/(E!Y68+E!Y96)</f>
        <v>#VALUE!</v>
      </c>
      <c r="Z110" s="40" t="e">
        <f>+(A!Y54+B!Z54)/(E!Z68+E!Z96)</f>
        <v>#VALUE!</v>
      </c>
      <c r="AA110" s="40" t="e">
        <f>+(A!Z54+B!AA54)/(E!AA68+E!AA96)</f>
        <v>#VALUE!</v>
      </c>
      <c r="AB110" s="40" t="e">
        <f>+(A!AA54+B!AB54)/(E!AB68+E!AB96)</f>
        <v>#VALUE!</v>
      </c>
      <c r="AC110" s="40" t="e">
        <f>+(A!AB54+B!AC54)/(E!AC68+E!AC96)</f>
        <v>#VALUE!</v>
      </c>
      <c r="AD110" s="40" t="e">
        <f>+(A!AC54+B!AD54)/(E!AD68+E!AD96)</f>
        <v>#VALUE!</v>
      </c>
      <c r="AE110" s="40">
        <f>+(A!AD54+B!AE54)/(E!AE68+E!AE96)</f>
        <v>1.3086056321621441E-9</v>
      </c>
    </row>
    <row r="111" spans="4:31" x14ac:dyDescent="0.25">
      <c r="D111" s="47" t="s">
        <v>24</v>
      </c>
      <c r="E111" s="40" t="e">
        <f>+(A!D55+B!E55)/(E!E69+E!E97)</f>
        <v>#VALUE!</v>
      </c>
      <c r="F111" s="40" t="e">
        <f>+(A!E55+B!F55)/(E!F69+E!F97)</f>
        <v>#VALUE!</v>
      </c>
      <c r="G111" s="40" t="e">
        <f>+(A!F55+B!G55)/(E!G69+E!G97)</f>
        <v>#VALUE!</v>
      </c>
      <c r="H111" s="40" t="e">
        <f>+(A!G55+B!H55)/(E!H69+E!H97)</f>
        <v>#VALUE!</v>
      </c>
      <c r="I111" s="40" t="e">
        <f>+(A!H55+B!I55)/(E!I69+E!I97)</f>
        <v>#VALUE!</v>
      </c>
      <c r="J111" s="40" t="e">
        <f>+(A!I55+B!J55)/(E!J69+E!J97)</f>
        <v>#VALUE!</v>
      </c>
      <c r="K111" s="40" t="e">
        <f>+(A!J54+B!K55)/(E!K69+E!K97)</f>
        <v>#VALUE!</v>
      </c>
      <c r="L111" s="40" t="e">
        <f>+(A!K55+B!L55)/(E!L69+E!L97)</f>
        <v>#VALUE!</v>
      </c>
      <c r="M111" s="40" t="e">
        <f>+(A!L55+B!M55)/(E!M69+E!M97)</f>
        <v>#VALUE!</v>
      </c>
      <c r="N111" s="40" t="e">
        <f>+(A!M55+B!N55)/(E!N69+E!N97)</f>
        <v>#VALUE!</v>
      </c>
      <c r="O111" s="40" t="e">
        <f>+(A!N55+B!O55)/(E!O69+E!O97)</f>
        <v>#VALUE!</v>
      </c>
      <c r="P111" s="40" t="e">
        <f>+(A!O55+B!P55)/(E!P69+E!P97)</f>
        <v>#VALUE!</v>
      </c>
      <c r="Q111" s="40">
        <f>+(A!P55+B!Q55)/(E!Q69+E!Q97)</f>
        <v>1.5019617198091609E-10</v>
      </c>
      <c r="R111" s="40" t="e">
        <f>+(A!Q55+B!R55)/(E!R69+E!R97)</f>
        <v>#VALUE!</v>
      </c>
      <c r="S111" s="40" t="e">
        <f>+(A!R55+B!S55)/(E!S69+E!S97)</f>
        <v>#VALUE!</v>
      </c>
      <c r="T111" s="40">
        <f>+(A!S55+B!T55)/(E!T69+E!T97)</f>
        <v>1.023538926945139E-9</v>
      </c>
      <c r="U111" s="40" t="e">
        <f>+(A!T55+B!U55)/(E!U69+E!U97)</f>
        <v>#VALUE!</v>
      </c>
      <c r="V111" s="40" t="e">
        <f>+(A!U55+B!V55)/(E!V69+E!V97)</f>
        <v>#VALUE!</v>
      </c>
      <c r="W111" s="40" t="e">
        <f>+(A!V55+B!W55)/(E!W69+E!W97)</f>
        <v>#VALUE!</v>
      </c>
      <c r="X111" s="40">
        <f>+(A!W55+B!X55)/(E!X69+E!X97)</f>
        <v>5.0987864527109137E-9</v>
      </c>
      <c r="Y111" s="40">
        <f>+(A!X55+B!Y55)/(E!Y69+E!Y97)</f>
        <v>4.4248536322547669E-9</v>
      </c>
      <c r="Z111" s="40">
        <f>+(A!Y55+B!Z55)/(E!Z69+E!Z97)</f>
        <v>2.700307657890324E-8</v>
      </c>
      <c r="AA111" s="40" t="e">
        <f>+(A!Z55+B!AA55)/(E!AA69+E!AA97)</f>
        <v>#VALUE!</v>
      </c>
      <c r="AB111" s="40" t="e">
        <f>+(A!AA55+B!AB55)/(E!AB69+E!AB97)</f>
        <v>#VALUE!</v>
      </c>
      <c r="AC111" s="40" t="e">
        <f>+(A!AB55+B!AC55)/(E!AC69+E!AC97)</f>
        <v>#VALUE!</v>
      </c>
      <c r="AD111" s="40" t="e">
        <f>+(A!AC55+B!AD55)/(E!AD69+E!AD97)</f>
        <v>#VALUE!</v>
      </c>
      <c r="AE111" s="40" t="e">
        <f>+(A!AD55+B!AE55)/(E!AE69+E!AE97)</f>
        <v>#VALUE!</v>
      </c>
    </row>
    <row r="112" spans="4:31" ht="15.75" thickBot="1" x14ac:dyDescent="0.3">
      <c r="D112" s="48" t="s">
        <v>25</v>
      </c>
      <c r="E112" s="41" t="e">
        <f>+(A!D56+B!E56)/(E!E70+E!E98)</f>
        <v>#VALUE!</v>
      </c>
      <c r="F112" s="41" t="e">
        <f>+(A!E56+B!F56)/(E!F70+E!F98)</f>
        <v>#VALUE!</v>
      </c>
      <c r="G112" s="41" t="e">
        <f>+(A!F56+B!G56)/(E!G70+E!G98)</f>
        <v>#VALUE!</v>
      </c>
      <c r="H112" s="41" t="e">
        <f>+(A!G56+B!H56)/(E!H70+E!H98)</f>
        <v>#VALUE!</v>
      </c>
      <c r="I112" s="41" t="e">
        <f>+(A!H56+B!I56)/(E!I70+E!I98)</f>
        <v>#VALUE!</v>
      </c>
      <c r="J112" s="41" t="e">
        <f>+(A!I56+B!J56)/(E!J70+E!J98)</f>
        <v>#VALUE!</v>
      </c>
      <c r="K112" s="41" t="e">
        <f>+(A!J55+B!K56)/(E!K70+E!K98)</f>
        <v>#VALUE!</v>
      </c>
      <c r="L112" s="41" t="e">
        <f>+(A!K56+B!L56)/(E!L70+E!L98)</f>
        <v>#VALUE!</v>
      </c>
      <c r="M112" s="41" t="e">
        <f>+(A!L56+B!M56)/(E!M70+E!M98)</f>
        <v>#VALUE!</v>
      </c>
      <c r="N112" s="41" t="e">
        <f>+(A!M56+B!N56)/(E!N70+E!N98)</f>
        <v>#VALUE!</v>
      </c>
      <c r="O112" s="41" t="e">
        <f>+(A!N56+B!O56)/(E!O70+E!O98)</f>
        <v>#VALUE!</v>
      </c>
      <c r="P112" s="41" t="e">
        <f>+(A!O56+B!P56)/(E!P70+E!P98)</f>
        <v>#VALUE!</v>
      </c>
      <c r="Q112" s="41" t="e">
        <f>+(A!P56+B!Q56)/(E!Q70+E!Q98)</f>
        <v>#VALUE!</v>
      </c>
      <c r="R112" s="41" t="e">
        <f>+(A!Q56+B!R56)/(E!R70+E!R98)</f>
        <v>#VALUE!</v>
      </c>
      <c r="S112" s="41" t="e">
        <f>+(A!R56+B!S56)/(E!S70+E!S98)</f>
        <v>#VALUE!</v>
      </c>
      <c r="T112" s="41" t="e">
        <f>+(A!S56+B!T56)/(E!T70+E!T98)</f>
        <v>#VALUE!</v>
      </c>
      <c r="U112" s="41" t="e">
        <f>+(A!T56+B!U56)/(E!U70+E!U98)</f>
        <v>#VALUE!</v>
      </c>
      <c r="V112" s="41">
        <f>+(A!U56+B!V56)/(E!V70+E!V98)</f>
        <v>9.1303815066901546E-9</v>
      </c>
      <c r="W112" s="41" t="e">
        <f>+(A!V56+B!W56)/(E!W70+E!W98)</f>
        <v>#VALUE!</v>
      </c>
      <c r="X112" s="41" t="e">
        <f>+(A!W56+B!X56)/(E!X70+E!X98)</f>
        <v>#VALUE!</v>
      </c>
      <c r="Y112" s="41" t="e">
        <f>+(A!X56+B!Y56)/(E!Y70+E!Y98)</f>
        <v>#VALUE!</v>
      </c>
      <c r="Z112" s="41" t="e">
        <f>+(A!Y56+B!Z56)/(E!Z70+E!Z98)</f>
        <v>#VALUE!</v>
      </c>
      <c r="AA112" s="41" t="e">
        <f>+(A!Z56+B!AA56)/(E!AA70+E!AA98)</f>
        <v>#VALUE!</v>
      </c>
      <c r="AB112" s="41" t="e">
        <f>+(A!AA56+B!AB56)/(E!AB70+E!AB98)</f>
        <v>#VALUE!</v>
      </c>
      <c r="AC112" s="41" t="e">
        <f>+(A!AB56+B!AC56)/(E!AC70+E!AC98)</f>
        <v>#VALUE!</v>
      </c>
      <c r="AD112" s="41" t="e">
        <f>+(A!AC56+B!AD56)/(E!AD70+E!AD98)</f>
        <v>#VALUE!</v>
      </c>
      <c r="AE112" s="41">
        <f>+(A!AD56+B!AE56)/(E!AE70+E!AE98)</f>
        <v>1.4172119047445853E-8</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72"/>
  <sheetViews>
    <sheetView showGridLines="0" topLeftCell="A56" workbookViewId="0">
      <selection activeCell="AC57" sqref="AC57"/>
    </sheetView>
  </sheetViews>
  <sheetFormatPr baseColWidth="10" defaultRowHeight="15" x14ac:dyDescent="0.25"/>
  <cols>
    <col min="2" max="2" width="13.42578125" customWidth="1"/>
    <col min="4" max="4" width="31.7109375" customWidth="1"/>
  </cols>
  <sheetData>
    <row r="7" spans="2:16" x14ac:dyDescent="0.25">
      <c r="B7" s="212" t="s">
        <v>50</v>
      </c>
      <c r="C7" s="199"/>
      <c r="D7" s="199"/>
      <c r="E7" s="199"/>
    </row>
    <row r="8" spans="2:16" x14ac:dyDescent="0.25">
      <c r="B8" s="199"/>
      <c r="C8" s="199"/>
      <c r="D8" s="199"/>
      <c r="E8" s="199"/>
      <c r="M8" s="199" t="s">
        <v>11</v>
      </c>
      <c r="N8" s="214"/>
      <c r="O8" s="214"/>
      <c r="P8" s="214"/>
    </row>
    <row r="9" spans="2:16" x14ac:dyDescent="0.25">
      <c r="B9" s="199"/>
      <c r="C9" s="199"/>
      <c r="D9" s="199"/>
      <c r="E9" s="199"/>
      <c r="G9" s="199" t="s">
        <v>2</v>
      </c>
      <c r="H9" s="199"/>
      <c r="I9" s="199"/>
      <c r="J9" s="199"/>
      <c r="M9" s="214"/>
      <c r="N9" s="214"/>
      <c r="O9" s="214"/>
      <c r="P9" s="214"/>
    </row>
    <row r="10" spans="2:16" x14ac:dyDescent="0.25">
      <c r="B10" s="199"/>
      <c r="C10" s="199"/>
      <c r="D10" s="199"/>
      <c r="E10" s="199"/>
      <c r="G10" s="199"/>
      <c r="H10" s="199"/>
      <c r="I10" s="199"/>
      <c r="J10" s="199"/>
      <c r="M10" s="214"/>
      <c r="N10" s="214"/>
      <c r="O10" s="214"/>
      <c r="P10" s="214"/>
    </row>
    <row r="11" spans="2:16" x14ac:dyDescent="0.25">
      <c r="B11" s="199"/>
      <c r="C11" s="199"/>
      <c r="D11" s="199"/>
      <c r="E11" s="199"/>
      <c r="G11" s="199"/>
      <c r="H11" s="199"/>
      <c r="I11" s="199"/>
      <c r="J11" s="199"/>
      <c r="M11" s="214"/>
      <c r="N11" s="214"/>
      <c r="O11" s="214"/>
      <c r="P11" s="214"/>
    </row>
    <row r="12" spans="2:16" x14ac:dyDescent="0.25">
      <c r="B12" s="199"/>
      <c r="C12" s="199"/>
      <c r="D12" s="199"/>
      <c r="E12" s="199"/>
      <c r="G12" s="199"/>
      <c r="H12" s="199"/>
      <c r="I12" s="199"/>
      <c r="J12" s="199"/>
      <c r="M12" s="214"/>
      <c r="N12" s="214"/>
      <c r="O12" s="214"/>
      <c r="P12" s="214"/>
    </row>
    <row r="13" spans="2:16" x14ac:dyDescent="0.25">
      <c r="B13" s="199"/>
      <c r="C13" s="199"/>
      <c r="D13" s="199"/>
      <c r="E13" s="199"/>
      <c r="G13" s="199"/>
      <c r="H13" s="199"/>
      <c r="I13" s="199"/>
      <c r="J13" s="199"/>
      <c r="M13" s="214"/>
      <c r="N13" s="214"/>
      <c r="O13" s="214"/>
      <c r="P13" s="214"/>
    </row>
    <row r="14" spans="2:16" x14ac:dyDescent="0.25">
      <c r="B14" s="199"/>
      <c r="C14" s="199"/>
      <c r="D14" s="199"/>
      <c r="E14" s="199"/>
      <c r="G14" s="199"/>
      <c r="H14" s="199"/>
      <c r="I14" s="199"/>
      <c r="J14" s="199"/>
      <c r="M14" s="214"/>
      <c r="N14" s="214"/>
      <c r="O14" s="214"/>
      <c r="P14" s="214"/>
    </row>
    <row r="15" spans="2:16" x14ac:dyDescent="0.25">
      <c r="B15" s="199"/>
      <c r="C15" s="199"/>
      <c r="D15" s="199"/>
      <c r="E15" s="199"/>
      <c r="G15" s="199"/>
      <c r="H15" s="199"/>
      <c r="I15" s="199"/>
      <c r="J15" s="199"/>
      <c r="M15" s="214"/>
      <c r="N15" s="214"/>
      <c r="O15" s="214"/>
      <c r="P15" s="214"/>
    </row>
    <row r="16" spans="2:16" x14ac:dyDescent="0.25">
      <c r="B16" s="199"/>
      <c r="C16" s="199"/>
      <c r="D16" s="199"/>
      <c r="E16" s="199"/>
      <c r="G16" s="199"/>
      <c r="H16" s="199"/>
      <c r="I16" s="199"/>
      <c r="J16" s="199"/>
      <c r="M16" s="214"/>
      <c r="N16" s="214"/>
      <c r="O16" s="214"/>
      <c r="P16" s="214"/>
    </row>
    <row r="17" spans="3:16" x14ac:dyDescent="0.25">
      <c r="C17" s="200" t="s">
        <v>3</v>
      </c>
      <c r="D17" s="200"/>
      <c r="E17" s="200"/>
      <c r="H17" s="200" t="s">
        <v>3</v>
      </c>
      <c r="I17" s="200"/>
      <c r="J17" s="200"/>
      <c r="N17" s="200" t="s">
        <v>3</v>
      </c>
      <c r="O17" s="200"/>
      <c r="P17" s="200"/>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202" t="s">
        <v>26</v>
      </c>
      <c r="D47" s="222"/>
      <c r="E47" s="36">
        <f>+A!D46/A!D$46</f>
        <v>1</v>
      </c>
      <c r="F47" s="50">
        <f>+A!E46/A!E$46</f>
        <v>1</v>
      </c>
      <c r="G47" s="36" t="e">
        <f>+A!F46/A!F$46</f>
        <v>#VALUE!</v>
      </c>
      <c r="H47" s="50" t="e">
        <f>+A!G46/A!G$46</f>
        <v>#VALUE!</v>
      </c>
      <c r="I47" s="36">
        <f>+A!H46/A!H$46</f>
        <v>1</v>
      </c>
      <c r="J47" s="50" t="e">
        <f>+A!I46/A!I$46</f>
        <v>#VALUE!</v>
      </c>
      <c r="K47" s="36">
        <f>+A!J46/A!J$46</f>
        <v>1</v>
      </c>
      <c r="L47" s="50">
        <f>+A!K46/A!K$46</f>
        <v>1</v>
      </c>
      <c r="M47" s="36">
        <f>+A!L46/A!L$46</f>
        <v>1</v>
      </c>
      <c r="N47" s="50">
        <f>+A!M46/A!M$46</f>
        <v>1</v>
      </c>
      <c r="O47" s="36">
        <f>+A!N46/A!N$46</f>
        <v>1</v>
      </c>
      <c r="P47" s="50">
        <f>+A!O46/A!O$46</f>
        <v>1</v>
      </c>
      <c r="Q47" s="36">
        <f>+A!P46/A!P$46</f>
        <v>1</v>
      </c>
      <c r="R47" s="50">
        <f>+A!Q46/A!Q$46</f>
        <v>1</v>
      </c>
      <c r="S47" s="36">
        <f>+A!R46/A!R$46</f>
        <v>1</v>
      </c>
      <c r="T47" s="50">
        <f>+A!S46/A!S$46</f>
        <v>1</v>
      </c>
      <c r="U47" s="36">
        <f>+A!T46/A!T$46</f>
        <v>1</v>
      </c>
      <c r="V47" s="50">
        <f>+A!U46/A!U$46</f>
        <v>1</v>
      </c>
      <c r="W47" s="36">
        <f>+A!V46/A!V$46</f>
        <v>1</v>
      </c>
      <c r="X47" s="50">
        <f>+A!W46/A!W$46</f>
        <v>1</v>
      </c>
      <c r="Y47" s="36">
        <f>+A!X46/A!X$46</f>
        <v>1</v>
      </c>
      <c r="Z47" s="51">
        <f>+A!Y46/A!Y$46</f>
        <v>1</v>
      </c>
      <c r="AA47" s="51">
        <f>+A!Z46/A!Z$46</f>
        <v>1</v>
      </c>
      <c r="AB47" s="51">
        <f>+A!AA46/A!AA$46</f>
        <v>1</v>
      </c>
      <c r="AC47" s="51">
        <f>+A!AB46/A!AB$46</f>
        <v>1</v>
      </c>
      <c r="AD47" s="51">
        <f>+A!AC46/A!AC$46</f>
        <v>1</v>
      </c>
      <c r="AE47" s="51">
        <f>+A!AD46/A!AD$46</f>
        <v>1</v>
      </c>
    </row>
    <row r="48" spans="3:31" x14ac:dyDescent="0.25">
      <c r="C48" s="197" t="s">
        <v>16</v>
      </c>
      <c r="D48" s="243"/>
      <c r="E48" s="37">
        <f>+A!D47/A!D$46</f>
        <v>0.78943591384718126</v>
      </c>
      <c r="F48" s="52">
        <f>+A!E47/A!E$46</f>
        <v>0.99958363225845326</v>
      </c>
      <c r="G48" s="37" t="e">
        <f>+A!F47/A!F$46</f>
        <v>#VALUE!</v>
      </c>
      <c r="H48" s="52" t="e">
        <f>+A!G47/A!G$46</f>
        <v>#VALUE!</v>
      </c>
      <c r="I48" s="37" t="e">
        <f>+A!H47/A!H$46</f>
        <v>#VALUE!</v>
      </c>
      <c r="J48" s="52" t="e">
        <f>+A!I47/A!I$46</f>
        <v>#VALUE!</v>
      </c>
      <c r="K48" s="37" t="e">
        <f>+A!#REF!/A!J$46</f>
        <v>#REF!</v>
      </c>
      <c r="L48" s="52">
        <f>+A!K47/A!K$46</f>
        <v>0.97855626681820473</v>
      </c>
      <c r="M48" s="37">
        <f>+A!L47/A!L$46</f>
        <v>0.84481104226008841</v>
      </c>
      <c r="N48" s="52">
        <f>+A!M47/A!M$46</f>
        <v>0.55192727370507244</v>
      </c>
      <c r="O48" s="37">
        <f>+A!N47/A!N$46</f>
        <v>0.44958288437961691</v>
      </c>
      <c r="P48" s="52">
        <f>+A!O47/A!O$46</f>
        <v>0.45902229578757781</v>
      </c>
      <c r="Q48" s="37">
        <f>+A!P47/A!P$46</f>
        <v>3.4330766992089319E-2</v>
      </c>
      <c r="R48" s="52" t="e">
        <f>+A!Q47/A!Q$46</f>
        <v>#VALUE!</v>
      </c>
      <c r="S48" s="37">
        <f>+A!R47/A!R$46</f>
        <v>0.60523385967222532</v>
      </c>
      <c r="T48" s="52" t="e">
        <f>+A!S47/A!S$46</f>
        <v>#VALUE!</v>
      </c>
      <c r="U48" s="37" t="e">
        <f>+A!T47/A!T$46</f>
        <v>#VALUE!</v>
      </c>
      <c r="V48" s="52">
        <f>+A!U47/A!U$46</f>
        <v>0.90099985125411364</v>
      </c>
      <c r="W48" s="37">
        <f>+A!V47/A!V$46</f>
        <v>8.7769304393807754</v>
      </c>
      <c r="X48" s="52">
        <f>+A!W47/A!W$46</f>
        <v>0.9495520193701239</v>
      </c>
      <c r="Y48" s="37">
        <f>+A!X47/A!X$46</f>
        <v>0.94184097058952065</v>
      </c>
      <c r="Z48" s="53">
        <f>+A!Y47/A!Y$46</f>
        <v>0.16244501864664668</v>
      </c>
      <c r="AA48" s="53">
        <f>+A!Z47/A!Z$46</f>
        <v>0.22495696050857117</v>
      </c>
      <c r="AB48" s="53">
        <f>+A!AA47/A!AA$46</f>
        <v>0.41853101028656398</v>
      </c>
      <c r="AC48" s="53">
        <f>+A!AB47/A!AB$46</f>
        <v>0.67925352138700834</v>
      </c>
      <c r="AD48" s="53">
        <f>+A!AC47/A!AC$46</f>
        <v>0.94496526630705346</v>
      </c>
      <c r="AE48" s="53">
        <f>+A!AD47/A!AD$46</f>
        <v>0.51085995711889953</v>
      </c>
    </row>
    <row r="49" spans="3:31" x14ac:dyDescent="0.25">
      <c r="C49" s="208" t="s">
        <v>17</v>
      </c>
      <c r="D49" s="218"/>
      <c r="E49" s="54">
        <f>+A!D48/A!D$46</f>
        <v>0.20692488394814104</v>
      </c>
      <c r="F49" s="55" t="e">
        <f>+A!E48/A!E$46</f>
        <v>#VALUE!</v>
      </c>
      <c r="G49" s="54" t="e">
        <f>+A!F48/A!F$46</f>
        <v>#VALUE!</v>
      </c>
      <c r="H49" s="55" t="e">
        <f>+A!G48/A!G$46</f>
        <v>#VALUE!</v>
      </c>
      <c r="I49" s="54">
        <f>+A!H48/A!H$46</f>
        <v>1</v>
      </c>
      <c r="J49" s="55" t="e">
        <f>+A!I48/A!I$46</f>
        <v>#VALUE!</v>
      </c>
      <c r="K49" s="54">
        <f>+A!J47/A!J$46</f>
        <v>2.9126213592233007E-2</v>
      </c>
      <c r="L49" s="55" t="e">
        <f>+A!K48/A!K$46</f>
        <v>#VALUE!</v>
      </c>
      <c r="M49" s="54">
        <f>+A!L48/A!L$46</f>
        <v>0.13713022557494681</v>
      </c>
      <c r="N49" s="55">
        <f>+A!M48/A!M$46</f>
        <v>0.2105447138622048</v>
      </c>
      <c r="O49" s="54">
        <f>+A!N48/A!N$46</f>
        <v>0.22594107308446179</v>
      </c>
      <c r="P49" s="55">
        <f>+A!O48/A!O$46</f>
        <v>0.35428805561280219</v>
      </c>
      <c r="Q49" s="54" t="e">
        <f>+A!P48/A!P$46</f>
        <v>#VALUE!</v>
      </c>
      <c r="R49" s="55" t="e">
        <f>+A!Q48/A!Q$46</f>
        <v>#VALUE!</v>
      </c>
      <c r="S49" s="54" t="e">
        <f>+A!R48/A!R$46</f>
        <v>#VALUE!</v>
      </c>
      <c r="T49" s="55">
        <f>+A!S48/A!S$46</f>
        <v>0.96897579226099573</v>
      </c>
      <c r="U49" s="54">
        <f>+A!T48/A!T$46</f>
        <v>0.73174302460604623</v>
      </c>
      <c r="V49" s="55" t="e">
        <f>+A!U48/A!U$46</f>
        <v>#VALUE!</v>
      </c>
      <c r="W49" s="54" t="e">
        <f>+A!V48/A!V$46</f>
        <v>#VALUE!</v>
      </c>
      <c r="X49" s="55" t="e">
        <f>+A!W48/A!W$46</f>
        <v>#VALUE!</v>
      </c>
      <c r="Y49" s="54">
        <f>+A!X48/A!X$46</f>
        <v>1.1478280110630316E-2</v>
      </c>
      <c r="Z49" s="56" t="e">
        <f>+A!Y48/A!Y$46</f>
        <v>#VALUE!</v>
      </c>
      <c r="AA49" s="56" t="e">
        <f>+A!Z48/A!Z$46</f>
        <v>#VALUE!</v>
      </c>
      <c r="AB49" s="56" t="e">
        <f>+A!AA48/A!AA$46</f>
        <v>#VALUE!</v>
      </c>
      <c r="AC49" s="56">
        <f>+A!AB48/A!AB$46</f>
        <v>0.24565997536856771</v>
      </c>
      <c r="AD49" s="56" t="e">
        <f>+A!AC48/A!AC$46</f>
        <v>#VALUE!</v>
      </c>
      <c r="AE49" s="56" t="e">
        <f>+A!AD48/A!AD$46</f>
        <v>#VALUE!</v>
      </c>
    </row>
    <row r="50" spans="3:31" x14ac:dyDescent="0.25">
      <c r="C50" s="197" t="s">
        <v>18</v>
      </c>
      <c r="D50" s="243"/>
      <c r="E50" s="37" t="e">
        <f>+A!D49/A!D$46</f>
        <v>#VALUE!</v>
      </c>
      <c r="F50" s="52" t="e">
        <f>+A!E49/A!E$46</f>
        <v>#VALUE!</v>
      </c>
      <c r="G50" s="37" t="e">
        <f>+A!F49/A!F$46</f>
        <v>#VALUE!</v>
      </c>
      <c r="H50" s="52" t="e">
        <f>+A!G49/A!G$46</f>
        <v>#VALUE!</v>
      </c>
      <c r="I50" s="37" t="e">
        <f>+A!H49/A!H$46</f>
        <v>#VALUE!</v>
      </c>
      <c r="J50" s="52" t="e">
        <f>+A!I49/A!I$46</f>
        <v>#VALUE!</v>
      </c>
      <c r="K50" s="37">
        <f>+A!J48/A!J$46</f>
        <v>0.97087378640776689</v>
      </c>
      <c r="L50" s="52" t="e">
        <f>+A!K49/A!K$46</f>
        <v>#VALUE!</v>
      </c>
      <c r="M50" s="37" t="e">
        <f>+A!L49/A!L$46</f>
        <v>#VALUE!</v>
      </c>
      <c r="N50" s="52" t="e">
        <f>+A!M49/A!M$46</f>
        <v>#VALUE!</v>
      </c>
      <c r="O50" s="37" t="e">
        <f>+A!N49/A!N$46</f>
        <v>#VALUE!</v>
      </c>
      <c r="P50" s="52" t="e">
        <f>+A!O49/A!O$46</f>
        <v>#VALUE!</v>
      </c>
      <c r="Q50" s="37" t="e">
        <f>+A!P49/A!P$46</f>
        <v>#VALUE!</v>
      </c>
      <c r="R50" s="52" t="e">
        <f>+A!Q49/A!Q$46</f>
        <v>#VALUE!</v>
      </c>
      <c r="S50" s="37" t="e">
        <f>+A!R49/A!R$46</f>
        <v>#VALUE!</v>
      </c>
      <c r="T50" s="52" t="e">
        <f>+A!S49/A!S$46</f>
        <v>#VALUE!</v>
      </c>
      <c r="U50" s="37" t="e">
        <f>+A!T49/A!T$46</f>
        <v>#VALUE!</v>
      </c>
      <c r="V50" s="52" t="e">
        <f>+A!U49/A!U$46</f>
        <v>#VALUE!</v>
      </c>
      <c r="W50" s="37" t="e">
        <f>+A!V49/A!V$46</f>
        <v>#VALUE!</v>
      </c>
      <c r="X50" s="52" t="e">
        <f>+A!W49/A!W$46</f>
        <v>#VALUE!</v>
      </c>
      <c r="Y50" s="37" t="e">
        <f>+A!X49/A!X$46</f>
        <v>#VALUE!</v>
      </c>
      <c r="Z50" s="53" t="e">
        <f>+A!Y49/A!Y$46</f>
        <v>#VALUE!</v>
      </c>
      <c r="AA50" s="53" t="e">
        <f>+A!Z49/A!Z$46</f>
        <v>#VALUE!</v>
      </c>
      <c r="AB50" s="53" t="e">
        <f>+A!AA49/A!AA$46</f>
        <v>#VALUE!</v>
      </c>
      <c r="AC50" s="53" t="e">
        <f>+A!AB49/A!AB$46</f>
        <v>#VALUE!</v>
      </c>
      <c r="AD50" s="53" t="e">
        <f>+A!AC49/A!AC$46</f>
        <v>#VALUE!</v>
      </c>
      <c r="AE50" s="53" t="e">
        <f>+A!AD49/A!AD$46</f>
        <v>#VALUE!</v>
      </c>
    </row>
    <row r="51" spans="3:31" x14ac:dyDescent="0.25">
      <c r="C51" s="208" t="s">
        <v>19</v>
      </c>
      <c r="D51" s="218"/>
      <c r="E51" s="54" t="e">
        <f>+A!D50/A!D$46</f>
        <v>#VALUE!</v>
      </c>
      <c r="F51" s="55" t="e">
        <f>+A!E50/A!E$46</f>
        <v>#VALUE!</v>
      </c>
      <c r="G51" s="54" t="e">
        <f>+A!F50/A!F$46</f>
        <v>#VALUE!</v>
      </c>
      <c r="H51" s="55" t="e">
        <f>+A!G50/A!G$46</f>
        <v>#VALUE!</v>
      </c>
      <c r="I51" s="54" t="e">
        <f>+A!H50/A!H$46</f>
        <v>#VALUE!</v>
      </c>
      <c r="J51" s="55" t="e">
        <f>+A!I50/A!I$46</f>
        <v>#VALUE!</v>
      </c>
      <c r="K51" s="54" t="e">
        <f>+A!J49/A!J$46</f>
        <v>#VALUE!</v>
      </c>
      <c r="L51" s="55" t="e">
        <f>+A!K50/A!K$46</f>
        <v>#VALUE!</v>
      </c>
      <c r="M51" s="54" t="e">
        <f>+A!L50/A!L$46</f>
        <v>#VALUE!</v>
      </c>
      <c r="N51" s="55" t="e">
        <f>+A!M50/A!M$46</f>
        <v>#VALUE!</v>
      </c>
      <c r="O51" s="54" t="e">
        <f>+A!N50/A!N$46</f>
        <v>#VALUE!</v>
      </c>
      <c r="P51" s="55" t="e">
        <f>+A!O50/A!O$46</f>
        <v>#VALUE!</v>
      </c>
      <c r="Q51" s="54" t="e">
        <f>+A!P50/A!P$46</f>
        <v>#VALUE!</v>
      </c>
      <c r="R51" s="55" t="e">
        <f>+A!Q50/A!Q$46</f>
        <v>#VALUE!</v>
      </c>
      <c r="S51" s="54" t="e">
        <f>+A!R50/A!R$46</f>
        <v>#VALUE!</v>
      </c>
      <c r="T51" s="55" t="e">
        <f>+A!S50/A!S$46</f>
        <v>#VALUE!</v>
      </c>
      <c r="U51" s="54" t="e">
        <f>+A!T50/A!T$46</f>
        <v>#VALUE!</v>
      </c>
      <c r="V51" s="55" t="e">
        <f>+A!U50/A!U$46</f>
        <v>#VALUE!</v>
      </c>
      <c r="W51" s="54" t="e">
        <f>+A!V50/A!V$46</f>
        <v>#VALUE!</v>
      </c>
      <c r="X51" s="55" t="e">
        <f>+A!W50/A!W$46</f>
        <v>#VALUE!</v>
      </c>
      <c r="Y51" s="54" t="e">
        <f>+A!X50/A!X$46</f>
        <v>#VALUE!</v>
      </c>
      <c r="Z51" s="56">
        <f>+A!Y50/A!Y$46</f>
        <v>2.3592220916970525E-3</v>
      </c>
      <c r="AA51" s="56" t="e">
        <f>+A!Z50/A!Z$46</f>
        <v>#VALUE!</v>
      </c>
      <c r="AB51" s="56" t="e">
        <f>+A!AA50/A!AA$46</f>
        <v>#VALUE!</v>
      </c>
      <c r="AC51" s="56" t="e">
        <f>+A!AB50/A!AB$46</f>
        <v>#VALUE!</v>
      </c>
      <c r="AD51" s="56" t="e">
        <f>+A!AC50/A!AC$46</f>
        <v>#VALUE!</v>
      </c>
      <c r="AE51" s="56" t="e">
        <f>+A!AD50/A!AD$46</f>
        <v>#VALUE!</v>
      </c>
    </row>
    <row r="52" spans="3:31" x14ac:dyDescent="0.25">
      <c r="C52" s="197" t="s">
        <v>20</v>
      </c>
      <c r="D52" s="243"/>
      <c r="E52" s="37" t="e">
        <f>+A!D51/A!D$46</f>
        <v>#VALUE!</v>
      </c>
      <c r="F52" s="52" t="e">
        <f>+A!E51/A!E$46</f>
        <v>#VALUE!</v>
      </c>
      <c r="G52" s="37" t="e">
        <f>+A!F51/A!F$46</f>
        <v>#VALUE!</v>
      </c>
      <c r="H52" s="52" t="e">
        <f>+A!G51/A!G$46</f>
        <v>#VALUE!</v>
      </c>
      <c r="I52" s="37" t="e">
        <f>+A!H51/A!H$46</f>
        <v>#VALUE!</v>
      </c>
      <c r="J52" s="52" t="e">
        <f>+A!I51/A!I$46</f>
        <v>#VALUE!</v>
      </c>
      <c r="K52" s="37" t="e">
        <f>+A!J50/A!J$46</f>
        <v>#VALUE!</v>
      </c>
      <c r="L52" s="52" t="e">
        <f>+A!K51/A!K$46</f>
        <v>#VALUE!</v>
      </c>
      <c r="M52" s="37" t="e">
        <f>+A!L51/A!L$46</f>
        <v>#VALUE!</v>
      </c>
      <c r="N52" s="52" t="e">
        <f>+A!M51/A!M$46</f>
        <v>#VALUE!</v>
      </c>
      <c r="O52" s="37" t="e">
        <f>+A!N51/A!N$46</f>
        <v>#VALUE!</v>
      </c>
      <c r="P52" s="52" t="e">
        <f>+A!O51/A!O$46</f>
        <v>#VALUE!</v>
      </c>
      <c r="Q52" s="37" t="e">
        <f>+A!P51/A!P$46</f>
        <v>#VALUE!</v>
      </c>
      <c r="R52" s="52" t="e">
        <f>+A!Q51/A!Q$46</f>
        <v>#VALUE!</v>
      </c>
      <c r="S52" s="37" t="e">
        <f>+A!R51/A!R$46</f>
        <v>#VALUE!</v>
      </c>
      <c r="T52" s="52" t="e">
        <f>+A!S51/A!S$46</f>
        <v>#VALUE!</v>
      </c>
      <c r="U52" s="37" t="e">
        <f>+A!T51/A!T$46</f>
        <v>#VALUE!</v>
      </c>
      <c r="V52" s="52" t="e">
        <f>+A!U51/A!U$46</f>
        <v>#VALUE!</v>
      </c>
      <c r="W52" s="37" t="e">
        <f>+A!V51/A!V$46</f>
        <v>#VALUE!</v>
      </c>
      <c r="X52" s="52" t="e">
        <f>+A!W51/A!W$46</f>
        <v>#VALUE!</v>
      </c>
      <c r="Y52" s="37" t="e">
        <f>+A!X51/A!X$46</f>
        <v>#VALUE!</v>
      </c>
      <c r="Z52" s="53" t="e">
        <f>+A!Y51/A!Y$46</f>
        <v>#VALUE!</v>
      </c>
      <c r="AA52" s="53" t="e">
        <f>+A!Z51/A!Z$46</f>
        <v>#VALUE!</v>
      </c>
      <c r="AB52" s="53" t="e">
        <f>+A!AA51/A!AA$46</f>
        <v>#VALUE!</v>
      </c>
      <c r="AC52" s="53" t="e">
        <f>+A!AB51/A!AB$46</f>
        <v>#VALUE!</v>
      </c>
      <c r="AD52" s="53" t="e">
        <f>+A!AC51/A!AC$46</f>
        <v>#VALUE!</v>
      </c>
      <c r="AE52" s="53">
        <f>+A!AD51/A!AD$46</f>
        <v>0.2466537881843463</v>
      </c>
    </row>
    <row r="53" spans="3:31" x14ac:dyDescent="0.25">
      <c r="C53" s="208" t="s">
        <v>21</v>
      </c>
      <c r="D53" s="218"/>
      <c r="E53" s="54" t="e">
        <f>+A!D52/A!D$46</f>
        <v>#VALUE!</v>
      </c>
      <c r="F53" s="55" t="e">
        <f>+A!E52/A!E$46</f>
        <v>#VALUE!</v>
      </c>
      <c r="G53" s="54" t="e">
        <f>+A!F52/A!F$46</f>
        <v>#VALUE!</v>
      </c>
      <c r="H53" s="55" t="e">
        <f>+A!G52/A!G$46</f>
        <v>#VALUE!</v>
      </c>
      <c r="I53" s="54" t="e">
        <f>+A!H52/A!H$46</f>
        <v>#VALUE!</v>
      </c>
      <c r="J53" s="55" t="e">
        <f>+A!I52/A!I$46</f>
        <v>#VALUE!</v>
      </c>
      <c r="K53" s="54" t="e">
        <f>+A!J51/A!J$46</f>
        <v>#VALUE!</v>
      </c>
      <c r="L53" s="55" t="e">
        <f>+A!K52/A!K$46</f>
        <v>#VALUE!</v>
      </c>
      <c r="M53" s="54">
        <f>+A!L52/A!L$46</f>
        <v>4.7362211905962051E-3</v>
      </c>
      <c r="N53" s="55">
        <f>+A!M52/A!M$46</f>
        <v>0.22377709345381455</v>
      </c>
      <c r="O53" s="54">
        <f>+A!N52/A!N$46</f>
        <v>0.31436182196035484</v>
      </c>
      <c r="P53" s="55">
        <f>+A!O52/A!O$46</f>
        <v>0.16974481745736297</v>
      </c>
      <c r="Q53" s="54">
        <f>+A!P52/A!P$46</f>
        <v>0.95168777567380625</v>
      </c>
      <c r="R53" s="55">
        <f>+A!Q52/A!Q$46</f>
        <v>0.78109509337060568</v>
      </c>
      <c r="S53" s="54">
        <f>+A!R52/A!R$46</f>
        <v>0.39476614032777463</v>
      </c>
      <c r="T53" s="55" t="e">
        <f>+A!S52/A!S$46</f>
        <v>#VALUE!</v>
      </c>
      <c r="U53" s="54">
        <f>+A!T52/A!T$46</f>
        <v>0.1843382973326915</v>
      </c>
      <c r="V53" s="55">
        <f>+A!U52/A!U$46</f>
        <v>2.7070821635089153E-2</v>
      </c>
      <c r="W53" s="54">
        <f>+A!V52/A!V$46</f>
        <v>0.10290248972504065</v>
      </c>
      <c r="X53" s="55">
        <f>+A!W52/A!W$46</f>
        <v>2.245914271028952E-2</v>
      </c>
      <c r="Y53" s="54">
        <f>+A!X52/A!X$46</f>
        <v>3.8808451844900928E-2</v>
      </c>
      <c r="Z53" s="56">
        <f>+A!Y52/A!Y$46</f>
        <v>0.11426596687808488</v>
      </c>
      <c r="AA53" s="56">
        <f>+A!Z52/A!Z$46</f>
        <v>0.15557392010798046</v>
      </c>
      <c r="AB53" s="56">
        <f>+A!AA52/A!AA$46</f>
        <v>0.19882834652506248</v>
      </c>
      <c r="AC53" s="56">
        <f>+A!AB52/A!AB$46</f>
        <v>1.92681106502425E-2</v>
      </c>
      <c r="AD53" s="56">
        <f>+A!AC52/A!AC$46</f>
        <v>3.7353980229161622E-2</v>
      </c>
      <c r="AE53" s="56">
        <f>+A!AD52/A!AD$46</f>
        <v>0.22542552062326196</v>
      </c>
    </row>
    <row r="54" spans="3:31" x14ac:dyDescent="0.25">
      <c r="C54" s="197" t="s">
        <v>22</v>
      </c>
      <c r="D54" s="243"/>
      <c r="E54" s="37" t="e">
        <f>+A!D53/A!D$46</f>
        <v>#VALUE!</v>
      </c>
      <c r="F54" s="52" t="e">
        <f>+A!E53/A!E$46</f>
        <v>#VALUE!</v>
      </c>
      <c r="G54" s="37" t="e">
        <f>+A!F53/A!F$46</f>
        <v>#VALUE!</v>
      </c>
      <c r="H54" s="52" t="e">
        <f>+A!G53/A!G$46</f>
        <v>#VALUE!</v>
      </c>
      <c r="I54" s="37" t="e">
        <f>+A!H53/A!H$46</f>
        <v>#VALUE!</v>
      </c>
      <c r="J54" s="52" t="e">
        <f>+A!I53/A!I$46</f>
        <v>#VALUE!</v>
      </c>
      <c r="K54" s="37" t="e">
        <f>+A!J52/A!J$46</f>
        <v>#VALUE!</v>
      </c>
      <c r="L54" s="52" t="e">
        <f>+A!K53/A!K$46</f>
        <v>#VALUE!</v>
      </c>
      <c r="M54" s="37">
        <f>+A!L53/A!L$46</f>
        <v>2.9552811348797648E-4</v>
      </c>
      <c r="N54" s="52">
        <f>+A!M53/A!M$46</f>
        <v>1.0838298213009991E-2</v>
      </c>
      <c r="O54" s="37">
        <f>+A!N53/A!N$46</f>
        <v>9.3126430710374873E-3</v>
      </c>
      <c r="P54" s="52" t="e">
        <f>+A!O53/A!O$46</f>
        <v>#VALUE!</v>
      </c>
      <c r="Q54" s="37">
        <f>+A!P53/A!P$46</f>
        <v>1.2825658876932787E-2</v>
      </c>
      <c r="R54" s="52">
        <f>+A!Q53/A!Q$46</f>
        <v>7.9742885468640806E-2</v>
      </c>
      <c r="S54" s="37" t="e">
        <f>+A!R53/A!R$46</f>
        <v>#VALUE!</v>
      </c>
      <c r="T54" s="52">
        <f>+A!S53/A!S$46</f>
        <v>4.0039242376541315E-3</v>
      </c>
      <c r="U54" s="37">
        <f>+A!T53/A!T$46</f>
        <v>7.1362882673968592E-2</v>
      </c>
      <c r="V54" s="52" t="e">
        <f>+A!U53/A!U$46</f>
        <v>#VALUE!</v>
      </c>
      <c r="W54" s="37">
        <f>+A!V53/A!V$46</f>
        <v>1.3136934325263871E-4</v>
      </c>
      <c r="X54" s="52">
        <f>+A!W53/A!W$46</f>
        <v>1.3861270826255505E-2</v>
      </c>
      <c r="Y54" s="37">
        <f>+A!X53/A!X$46</f>
        <v>4.6824343954643253E-4</v>
      </c>
      <c r="Z54" s="53">
        <f>+A!Y53/A!Y$46</f>
        <v>1.7195944873332245E-2</v>
      </c>
      <c r="AA54" s="53">
        <f>+A!Z53/A!Z$46</f>
        <v>7.5709874780431563E-2</v>
      </c>
      <c r="AB54" s="53">
        <f>+A!AA53/A!AA$46</f>
        <v>7.8461166932129303E-2</v>
      </c>
      <c r="AC54" s="53">
        <f>+A!AB53/A!AB$46</f>
        <v>9.0291150599597844E-3</v>
      </c>
      <c r="AD54" s="53">
        <f>+A!AC53/A!AC$46</f>
        <v>1.0033060156760447E-4</v>
      </c>
      <c r="AE54" s="53" t="e">
        <f>+A!AD53/A!AD$46</f>
        <v>#VALUE!</v>
      </c>
    </row>
    <row r="55" spans="3:31" x14ac:dyDescent="0.25">
      <c r="C55" s="208" t="s">
        <v>23</v>
      </c>
      <c r="D55" s="218"/>
      <c r="E55" s="54" t="e">
        <f>+A!D54/A!D$46</f>
        <v>#VALUE!</v>
      </c>
      <c r="F55" s="55" t="e">
        <f>+A!E54/A!E$46</f>
        <v>#VALUE!</v>
      </c>
      <c r="G55" s="54" t="e">
        <f>+A!F54/A!F$46</f>
        <v>#VALUE!</v>
      </c>
      <c r="H55" s="55" t="e">
        <f>+A!G54/A!G$46</f>
        <v>#VALUE!</v>
      </c>
      <c r="I55" s="54" t="e">
        <f>+A!H54/A!H$46</f>
        <v>#VALUE!</v>
      </c>
      <c r="J55" s="55" t="e">
        <f>+A!I54/A!I$46</f>
        <v>#VALUE!</v>
      </c>
      <c r="K55" s="54" t="e">
        <f>+A!J53/A!J$46</f>
        <v>#VALUE!</v>
      </c>
      <c r="L55" s="55" t="e">
        <f>+A!K54/A!K$46</f>
        <v>#VALUE!</v>
      </c>
      <c r="M55" s="54" t="e">
        <f>+A!L54/A!L$46</f>
        <v>#VALUE!</v>
      </c>
      <c r="N55" s="55" t="e">
        <f>+A!M54/A!M$46</f>
        <v>#VALUE!</v>
      </c>
      <c r="O55" s="54" t="e">
        <f>+A!N54/A!N$46</f>
        <v>#VALUE!</v>
      </c>
      <c r="P55" s="55">
        <f>+A!O54/A!O$46</f>
        <v>1.6944016565238248E-2</v>
      </c>
      <c r="Q55" s="54" t="e">
        <f>+A!P54/A!P$46</f>
        <v>#VALUE!</v>
      </c>
      <c r="R55" s="55">
        <f>+A!Q54/A!Q$46</f>
        <v>0.13916202116075346</v>
      </c>
      <c r="S55" s="54" t="e">
        <f>+A!R54/A!R$46</f>
        <v>#VALUE!</v>
      </c>
      <c r="T55" s="55">
        <f>+A!S54/A!S$46</f>
        <v>2.2624458033256738E-2</v>
      </c>
      <c r="U55" s="54">
        <f>+A!T54/A!T$46</f>
        <v>6.5168667277461173E-3</v>
      </c>
      <c r="V55" s="55">
        <f>+A!U54/A!U$46</f>
        <v>5.6156685197924994E-2</v>
      </c>
      <c r="W55" s="54">
        <f>+A!V54/A!V$46</f>
        <v>1.9306877681894104E-2</v>
      </c>
      <c r="X55" s="55">
        <f>+A!W54/A!W$46</f>
        <v>1.2887057643615269E-2</v>
      </c>
      <c r="Y55" s="54">
        <f>+A!X54/A!X$46</f>
        <v>4.8697317712828982E-3</v>
      </c>
      <c r="Z55" s="56">
        <f>+A!Y54/A!Y$46</f>
        <v>0.63560642509469856</v>
      </c>
      <c r="AA55" s="56">
        <f>+A!Z54/A!Z$46</f>
        <v>0.51759752801209424</v>
      </c>
      <c r="AB55" s="56">
        <f>+A!AA54/A!AA$46</f>
        <v>0.25043211166253776</v>
      </c>
      <c r="AC55" s="56">
        <f>+A!AB54/A!AB$46</f>
        <v>4.4388797438202503E-2</v>
      </c>
      <c r="AD55" s="56">
        <f>+A!AC54/A!AC$46</f>
        <v>6.743086501020572E-3</v>
      </c>
      <c r="AE55" s="56">
        <f>+A!AD54/A!AD$46</f>
        <v>1.7059035812087377E-2</v>
      </c>
    </row>
    <row r="56" spans="3:31" x14ac:dyDescent="0.25">
      <c r="C56" s="197" t="s">
        <v>24</v>
      </c>
      <c r="D56" s="243"/>
      <c r="E56" s="37">
        <f>+A!D55/A!D$46</f>
        <v>3.639202204677608E-3</v>
      </c>
      <c r="F56" s="52">
        <f>+A!E55/A!E$46</f>
        <v>4.1636774154669282E-4</v>
      </c>
      <c r="G56" s="37" t="e">
        <f>+A!F55/A!F$46</f>
        <v>#VALUE!</v>
      </c>
      <c r="H56" s="52" t="e">
        <f>+A!G55/A!G$46</f>
        <v>#VALUE!</v>
      </c>
      <c r="I56" s="37" t="e">
        <f>+A!H55/A!H$46</f>
        <v>#VALUE!</v>
      </c>
      <c r="J56" s="52" t="e">
        <f>+A!I55/A!I$46</f>
        <v>#VALUE!</v>
      </c>
      <c r="K56" s="37" t="e">
        <f>+A!J54/A!J$46</f>
        <v>#VALUE!</v>
      </c>
      <c r="L56" s="52">
        <f>+A!K55/A!K$46</f>
        <v>2.1443733181795391E-2</v>
      </c>
      <c r="M56" s="37">
        <f>+A!L55/A!L$46</f>
        <v>1.3026982860880517E-2</v>
      </c>
      <c r="N56" s="52">
        <f>+A!M55/A!M$46</f>
        <v>2.0570460549755643E-3</v>
      </c>
      <c r="O56" s="37" t="e">
        <f>+A!N55/A!N$46</f>
        <v>#VALUE!</v>
      </c>
      <c r="P56" s="52" t="e">
        <f>+A!O55/A!O$46</f>
        <v>#VALUE!</v>
      </c>
      <c r="Q56" s="37">
        <f>+A!P55/A!P$46</f>
        <v>2.1770435295318221E-4</v>
      </c>
      <c r="R56" s="52" t="e">
        <f>+A!Q55/A!Q$46</f>
        <v>#VALUE!</v>
      </c>
      <c r="S56" s="37" t="e">
        <f>+A!R55/A!R$46</f>
        <v>#VALUE!</v>
      </c>
      <c r="T56" s="52">
        <f>+A!S55/A!S$46</f>
        <v>4.3945191306585633E-3</v>
      </c>
      <c r="U56" s="37" t="e">
        <f>+A!T55/A!T$46</f>
        <v>#VALUE!</v>
      </c>
      <c r="V56" s="52">
        <f>+A!U55/A!U$46</f>
        <v>1.3448487440269228E-2</v>
      </c>
      <c r="W56" s="37" t="e">
        <f>+A!V55/A!V$46</f>
        <v>#VALUE!</v>
      </c>
      <c r="X56" s="52">
        <f>+A!W55/A!W$46</f>
        <v>7.931639234662561E-4</v>
      </c>
      <c r="Y56" s="37">
        <f>+A!X55/A!X$46</f>
        <v>2.5344674358829537E-3</v>
      </c>
      <c r="Z56" s="53">
        <f>+A!Y55/A!Y$46</f>
        <v>6.5074598797920172E-2</v>
      </c>
      <c r="AA56" s="53">
        <f>+A!Z55/A!Z$46</f>
        <v>2.6161716590922601E-2</v>
      </c>
      <c r="AB56" s="53">
        <f>+A!AA55/A!AA$46</f>
        <v>5.3744651176673292E-2</v>
      </c>
      <c r="AC56" s="53">
        <f>+A!AB55/A!AB$46</f>
        <v>2.4000784092561484E-3</v>
      </c>
      <c r="AD56" s="53">
        <f>+A!AC55/A!AC$46</f>
        <v>1.0837064462547457E-2</v>
      </c>
      <c r="AE56" s="53" t="e">
        <f>+A!AD55/A!AD$46</f>
        <v>#VALUE!</v>
      </c>
    </row>
    <row r="57" spans="3:31" ht="15.75" thickBot="1" x14ac:dyDescent="0.3">
      <c r="C57" s="210" t="s">
        <v>25</v>
      </c>
      <c r="D57" s="244"/>
      <c r="E57" s="57" t="e">
        <f>+A!D56/A!D$46</f>
        <v>#VALUE!</v>
      </c>
      <c r="F57" s="58" t="e">
        <f>+A!E56/A!E$46</f>
        <v>#VALUE!</v>
      </c>
      <c r="G57" s="57" t="e">
        <f>+A!F56/A!F$46</f>
        <v>#VALUE!</v>
      </c>
      <c r="H57" s="58" t="e">
        <f>+A!G56/A!G$46</f>
        <v>#VALUE!</v>
      </c>
      <c r="I57" s="57" t="e">
        <f>+A!H56/A!H$46</f>
        <v>#VALUE!</v>
      </c>
      <c r="J57" s="58" t="e">
        <f>+A!I56/A!I$46</f>
        <v>#VALUE!</v>
      </c>
      <c r="K57" s="57" t="e">
        <f>+A!J55/A!J$46</f>
        <v>#VALUE!</v>
      </c>
      <c r="L57" s="58" t="e">
        <f>+A!K56/A!K$46</f>
        <v>#VALUE!</v>
      </c>
      <c r="M57" s="57" t="e">
        <f>+A!L56/A!L$46</f>
        <v>#VALUE!</v>
      </c>
      <c r="N57" s="58">
        <f>+A!M56/A!M$46</f>
        <v>8.5557471092269452E-4</v>
      </c>
      <c r="O57" s="57">
        <f>+A!N56/A!N$46</f>
        <v>8.0157750452891283E-4</v>
      </c>
      <c r="P57" s="58" t="e">
        <f>+A!O56/A!O$46</f>
        <v>#VALUE!</v>
      </c>
      <c r="Q57" s="57">
        <f>+A!P56/A!P$46</f>
        <v>9.3809410421839985E-4</v>
      </c>
      <c r="R57" s="58" t="e">
        <f>+A!Q56/A!Q$46</f>
        <v>#VALUE!</v>
      </c>
      <c r="S57" s="57" t="e">
        <f>+A!R56/A!R$46</f>
        <v>#VALUE!</v>
      </c>
      <c r="T57" s="58">
        <f>+A!S56/A!S$46</f>
        <v>1.3063374347974328E-6</v>
      </c>
      <c r="U57" s="57">
        <f>+A!T56/A!T$46</f>
        <v>6.0389286595476325E-3</v>
      </c>
      <c r="V57" s="58">
        <f>+A!U56/A!U$46</f>
        <v>2.3241544726028667E-3</v>
      </c>
      <c r="W57" s="57" t="e">
        <f>+A!V56/A!V$46</f>
        <v>#VALUE!</v>
      </c>
      <c r="X57" s="58">
        <f>+A!W56/A!W$46</f>
        <v>4.4725607503454156E-4</v>
      </c>
      <c r="Y57" s="57">
        <f>+A!X56/A!X$46</f>
        <v>1.4519176420044419E-7</v>
      </c>
      <c r="Z57" s="59">
        <f>+A!Y56/A!Y$46</f>
        <v>3.0540447470674575E-3</v>
      </c>
      <c r="AA57" s="59">
        <f>+A!Z56/A!Z$46</f>
        <v>0</v>
      </c>
      <c r="AB57" s="59" t="e">
        <f>+A!AA56/A!AA$46</f>
        <v>#VALUE!</v>
      </c>
      <c r="AC57" s="59" t="e">
        <f>+A!AB56/A!AB$46</f>
        <v>#VALUE!</v>
      </c>
      <c r="AD57" s="59" t="e">
        <f>+A!AC56/A!AC$46</f>
        <v>#VALUE!</v>
      </c>
      <c r="AE57" s="59">
        <f>+A!AD56/A!AD$46</f>
        <v>8.4913070244337361E-7</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202" t="s">
        <v>26</v>
      </c>
      <c r="D61" s="222"/>
      <c r="E61" s="36">
        <f>+B!E46/B!E$46</f>
        <v>1</v>
      </c>
      <c r="F61" s="50" t="e">
        <f>+B!F46/B!F$46</f>
        <v>#VALUE!</v>
      </c>
      <c r="G61" s="36">
        <f>+B!G46/B!G$46</f>
        <v>1</v>
      </c>
      <c r="H61" s="50">
        <f>+B!H46/B!H$46</f>
        <v>1</v>
      </c>
      <c r="I61" s="36">
        <f>+B!I46/B!I$46</f>
        <v>1</v>
      </c>
      <c r="J61" s="50">
        <f>+B!J46/B!J$46</f>
        <v>1</v>
      </c>
      <c r="K61" s="36">
        <f>+B!K46/B!K$46</f>
        <v>1</v>
      </c>
      <c r="L61" s="50">
        <f>+B!L46/B!L$46</f>
        <v>1</v>
      </c>
      <c r="M61" s="36" t="e">
        <f>+B!M46/B!M$46</f>
        <v>#VALUE!</v>
      </c>
      <c r="N61" s="50">
        <f>+B!N46/B!N$46</f>
        <v>1</v>
      </c>
      <c r="O61" s="36">
        <f>+B!O46/B!O$46</f>
        <v>1</v>
      </c>
      <c r="P61" s="50">
        <f>+B!P46/B!P$46</f>
        <v>1</v>
      </c>
      <c r="Q61" s="36">
        <f>+B!Q46/B!Q$46</f>
        <v>1</v>
      </c>
      <c r="R61" s="50">
        <f>+B!R46/B!R$46</f>
        <v>1</v>
      </c>
      <c r="S61" s="36">
        <f>+B!S46/B!S$46</f>
        <v>1</v>
      </c>
      <c r="T61" s="50">
        <f>+B!T46/B!T$46</f>
        <v>1</v>
      </c>
      <c r="U61" s="36">
        <f>+B!U46/B!U$46</f>
        <v>1</v>
      </c>
      <c r="V61" s="50">
        <f>+B!V46/B!V$46</f>
        <v>1</v>
      </c>
      <c r="W61" s="36">
        <f>+B!W46/B!W$46</f>
        <v>1</v>
      </c>
      <c r="X61" s="50">
        <f>+B!X46/B!X$46</f>
        <v>1</v>
      </c>
      <c r="Y61" s="36">
        <f>+B!Y46/B!Y$46</f>
        <v>1</v>
      </c>
      <c r="Z61" s="51">
        <f>+B!Z46/B!Z$46</f>
        <v>1</v>
      </c>
      <c r="AA61" s="51">
        <f>+B!AA46/B!AA$46</f>
        <v>1</v>
      </c>
      <c r="AB61" s="51">
        <f>+B!AB46/B!AB$46</f>
        <v>1</v>
      </c>
      <c r="AC61" s="51" t="e">
        <f>+B!AC46/B!AC$46</f>
        <v>#VALUE!</v>
      </c>
      <c r="AD61" s="51">
        <f>+B!AD46/B!AD$46</f>
        <v>1</v>
      </c>
      <c r="AE61" s="51">
        <f>+B!AE46/B!AE$46</f>
        <v>1</v>
      </c>
    </row>
    <row r="62" spans="3:31" x14ac:dyDescent="0.25">
      <c r="C62" s="197" t="s">
        <v>16</v>
      </c>
      <c r="D62" s="243"/>
      <c r="E62" s="37" t="e">
        <f>+B!E47/B!E$46</f>
        <v>#VALUE!</v>
      </c>
      <c r="F62" s="52" t="e">
        <f>+B!F47/B!F$46</f>
        <v>#VALUE!</v>
      </c>
      <c r="G62" s="37" t="e">
        <f>+B!G47/B!G$46</f>
        <v>#VALUE!</v>
      </c>
      <c r="H62" s="52">
        <f>+B!H47/B!H$46</f>
        <v>0.74495160342641564</v>
      </c>
      <c r="I62" s="37" t="e">
        <f>+B!I47/B!I$46</f>
        <v>#VALUE!</v>
      </c>
      <c r="J62" s="52">
        <f>+B!J47/B!J$46</f>
        <v>0.67399400490507766</v>
      </c>
      <c r="K62" s="37">
        <f>+B!K47/B!K$46</f>
        <v>0.48863067620761014</v>
      </c>
      <c r="L62" s="52" t="e">
        <f>+B!L47/B!L$46</f>
        <v>#VALUE!</v>
      </c>
      <c r="M62" s="37" t="e">
        <f>+B!M47/B!M$46</f>
        <v>#VALUE!</v>
      </c>
      <c r="N62" s="52" t="e">
        <f>+B!N47/B!N$46</f>
        <v>#VALUE!</v>
      </c>
      <c r="O62" s="37" t="e">
        <f>+B!O47/B!O$46</f>
        <v>#VALUE!</v>
      </c>
      <c r="P62" s="52" t="e">
        <f>+B!P47/B!P$46</f>
        <v>#VALUE!</v>
      </c>
      <c r="Q62" s="37" t="e">
        <f>+B!Q47/B!Q$46</f>
        <v>#VALUE!</v>
      </c>
      <c r="R62" s="52" t="e">
        <f>+B!R47/B!R$46</f>
        <v>#VALUE!</v>
      </c>
      <c r="S62" s="37" t="e">
        <f>+B!S47/B!S$46</f>
        <v>#VALUE!</v>
      </c>
      <c r="T62" s="52" t="e">
        <f>+B!T47/B!T$46</f>
        <v>#VALUE!</v>
      </c>
      <c r="U62" s="37" t="e">
        <f>+B!U47/B!U$46</f>
        <v>#VALUE!</v>
      </c>
      <c r="V62" s="52" t="e">
        <f>+B!V47/B!V$46</f>
        <v>#VALUE!</v>
      </c>
      <c r="W62" s="37" t="e">
        <f>+B!W47/B!W$46</f>
        <v>#VALUE!</v>
      </c>
      <c r="X62" s="52" t="e">
        <f>+B!X47/B!X$46</f>
        <v>#VALUE!</v>
      </c>
      <c r="Y62" s="37" t="e">
        <f>+B!Y47/B!Y$46</f>
        <v>#VALUE!</v>
      </c>
      <c r="Z62" s="53" t="e">
        <f>+B!Z47/B!Z$46</f>
        <v>#VALUE!</v>
      </c>
      <c r="AA62" s="53" t="e">
        <f>+B!AA47/B!AA$46</f>
        <v>#VALUE!</v>
      </c>
      <c r="AB62" s="53" t="e">
        <f>+B!AB47/B!AB$46</f>
        <v>#VALUE!</v>
      </c>
      <c r="AC62" s="53" t="e">
        <f>+B!AC47/B!AC$46</f>
        <v>#VALUE!</v>
      </c>
      <c r="AD62" s="53" t="e">
        <f>+B!AD47/B!AD$46</f>
        <v>#VALUE!</v>
      </c>
      <c r="AE62" s="53">
        <f>+B!AE47/B!AE$46</f>
        <v>8.0918311222825286E-3</v>
      </c>
    </row>
    <row r="63" spans="3:31" x14ac:dyDescent="0.25">
      <c r="C63" s="208" t="s">
        <v>17</v>
      </c>
      <c r="D63" s="218"/>
      <c r="E63" s="54" t="e">
        <f>+B!E48/B!E$46</f>
        <v>#VALUE!</v>
      </c>
      <c r="F63" s="55" t="e">
        <f>+B!F48/B!F$46</f>
        <v>#VALUE!</v>
      </c>
      <c r="G63" s="54">
        <f>+B!G48/B!G$46</f>
        <v>1</v>
      </c>
      <c r="H63" s="55">
        <f>+B!H48/B!H$46</f>
        <v>7.4527630887218973E-3</v>
      </c>
      <c r="I63" s="54" t="e">
        <f>+B!I48/B!I$46</f>
        <v>#VALUE!</v>
      </c>
      <c r="J63" s="55" t="e">
        <f>+B!J48/B!J$46</f>
        <v>#VALUE!</v>
      </c>
      <c r="K63" s="54">
        <f>+B!K48/B!K$46</f>
        <v>1.8491214306004571E-2</v>
      </c>
      <c r="L63" s="55" t="e">
        <f>+B!L48/B!L$46</f>
        <v>#VALUE!</v>
      </c>
      <c r="M63" s="54" t="e">
        <f>+B!M48/B!M$46</f>
        <v>#VALUE!</v>
      </c>
      <c r="N63" s="55" t="e">
        <f>+B!N48/B!N$46</f>
        <v>#VALUE!</v>
      </c>
      <c r="O63" s="54" t="e">
        <f>+B!O48/B!O$46</f>
        <v>#VALUE!</v>
      </c>
      <c r="P63" s="55" t="e">
        <f>+B!P48/B!P$46</f>
        <v>#VALUE!</v>
      </c>
      <c r="Q63" s="54" t="e">
        <f>+B!Q48/B!Q$46</f>
        <v>#VALUE!</v>
      </c>
      <c r="R63" s="55" t="e">
        <f>+B!R48/B!R$46</f>
        <v>#VALUE!</v>
      </c>
      <c r="S63" s="54" t="e">
        <f>+B!S48/B!S$46</f>
        <v>#VALUE!</v>
      </c>
      <c r="T63" s="55" t="e">
        <f>+B!T48/B!T$46</f>
        <v>#VALUE!</v>
      </c>
      <c r="U63" s="54" t="e">
        <f>+B!U48/B!U$46</f>
        <v>#VALUE!</v>
      </c>
      <c r="V63" s="55" t="e">
        <f>+B!V48/B!V$46</f>
        <v>#VALUE!</v>
      </c>
      <c r="W63" s="54" t="e">
        <f>+B!W48/B!W$46</f>
        <v>#VALUE!</v>
      </c>
      <c r="X63" s="55" t="e">
        <f>+B!X48/B!X$46</f>
        <v>#VALUE!</v>
      </c>
      <c r="Y63" s="54" t="e">
        <f>+B!Y48/B!Y$46</f>
        <v>#VALUE!</v>
      </c>
      <c r="Z63" s="56" t="e">
        <f>+B!Z48/B!Z$46</f>
        <v>#VALUE!</v>
      </c>
      <c r="AA63" s="56" t="e">
        <f>+B!AA48/B!AA$46</f>
        <v>#VALUE!</v>
      </c>
      <c r="AB63" s="56" t="e">
        <f>+B!AB48/B!AB$46</f>
        <v>#VALUE!</v>
      </c>
      <c r="AC63" s="56" t="e">
        <f>+B!AC48/B!AC$46</f>
        <v>#VALUE!</v>
      </c>
      <c r="AD63" s="56" t="e">
        <f>+B!AD48/B!AD$46</f>
        <v>#VALUE!</v>
      </c>
      <c r="AE63" s="56" t="e">
        <f>+B!AE48/B!AE$46</f>
        <v>#VALUE!</v>
      </c>
    </row>
    <row r="64" spans="3:31" x14ac:dyDescent="0.25">
      <c r="C64" s="197" t="s">
        <v>18</v>
      </c>
      <c r="D64" s="243"/>
      <c r="E64" s="37" t="e">
        <f>+B!E49/B!E$46</f>
        <v>#VALUE!</v>
      </c>
      <c r="F64" s="52" t="e">
        <f>+B!F49/B!F$46</f>
        <v>#VALUE!</v>
      </c>
      <c r="G64" s="37" t="e">
        <f>+B!G49/B!G$46</f>
        <v>#VALUE!</v>
      </c>
      <c r="H64" s="52" t="e">
        <f>+B!H49/B!H$46</f>
        <v>#VALUE!</v>
      </c>
      <c r="I64" s="37" t="e">
        <f>+B!I49/B!I$46</f>
        <v>#VALUE!</v>
      </c>
      <c r="J64" s="52" t="e">
        <f>+B!J49/B!J$46</f>
        <v>#VALUE!</v>
      </c>
      <c r="K64" s="37" t="e">
        <f>+B!K49/B!K$46</f>
        <v>#VALUE!</v>
      </c>
      <c r="L64" s="52" t="e">
        <f>+B!L49/B!L$46</f>
        <v>#VALUE!</v>
      </c>
      <c r="M64" s="37" t="e">
        <f>+B!M49/B!M$46</f>
        <v>#VALUE!</v>
      </c>
      <c r="N64" s="52" t="e">
        <f>+B!N49/B!N$46</f>
        <v>#VALUE!</v>
      </c>
      <c r="O64" s="37" t="e">
        <f>+B!O49/B!O$46</f>
        <v>#VALUE!</v>
      </c>
      <c r="P64" s="52" t="e">
        <f>+B!P49/B!P$46</f>
        <v>#VALUE!</v>
      </c>
      <c r="Q64" s="37" t="e">
        <f>+B!Q49/B!Q$46</f>
        <v>#VALUE!</v>
      </c>
      <c r="R64" s="52" t="e">
        <f>+B!R49/B!R$46</f>
        <v>#VALUE!</v>
      </c>
      <c r="S64" s="37" t="e">
        <f>+B!S49/B!S$46</f>
        <v>#VALUE!</v>
      </c>
      <c r="T64" s="52">
        <f>+B!T49/B!T$46</f>
        <v>0.99982618694262826</v>
      </c>
      <c r="U64" s="37" t="e">
        <f>+B!U49/B!U$46</f>
        <v>#VALUE!</v>
      </c>
      <c r="V64" s="52" t="e">
        <f>+B!V49/B!V$46</f>
        <v>#VALUE!</v>
      </c>
      <c r="W64" s="37" t="e">
        <f>+B!W49/B!W$46</f>
        <v>#VALUE!</v>
      </c>
      <c r="X64" s="52" t="e">
        <f>+B!X49/B!X$46</f>
        <v>#VALUE!</v>
      </c>
      <c r="Y64" s="37" t="e">
        <f>+B!Y49/B!Y$46</f>
        <v>#VALUE!</v>
      </c>
      <c r="Z64" s="53" t="e">
        <f>+B!Z49/B!Z$46</f>
        <v>#VALUE!</v>
      </c>
      <c r="AA64" s="53" t="e">
        <f>+B!AA49/B!AA$46</f>
        <v>#VALUE!</v>
      </c>
      <c r="AB64" s="53" t="e">
        <f>+B!AB49/B!AB$46</f>
        <v>#VALUE!</v>
      </c>
      <c r="AC64" s="53" t="e">
        <f>+B!AC49/B!AC$46</f>
        <v>#VALUE!</v>
      </c>
      <c r="AD64" s="53" t="e">
        <f>+B!AD49/B!AD$46</f>
        <v>#VALUE!</v>
      </c>
      <c r="AE64" s="53" t="e">
        <f>+B!AE49/B!AE$46</f>
        <v>#VALUE!</v>
      </c>
    </row>
    <row r="65" spans="3:31" x14ac:dyDescent="0.25">
      <c r="C65" s="208" t="s">
        <v>19</v>
      </c>
      <c r="D65" s="218"/>
      <c r="E65" s="54" t="e">
        <f>+B!E50/B!E$46</f>
        <v>#VALUE!</v>
      </c>
      <c r="F65" s="55" t="e">
        <f>+B!F50/B!F$46</f>
        <v>#VALUE!</v>
      </c>
      <c r="G65" s="54" t="e">
        <f>+B!G50/B!G$46</f>
        <v>#VALUE!</v>
      </c>
      <c r="H65" s="55" t="e">
        <f>+B!H50/B!H$46</f>
        <v>#VALUE!</v>
      </c>
      <c r="I65" s="54" t="e">
        <f>+B!I50/B!I$46</f>
        <v>#VALUE!</v>
      </c>
      <c r="J65" s="55" t="e">
        <f>+B!J50/B!J$46</f>
        <v>#VALUE!</v>
      </c>
      <c r="K65" s="54" t="e">
        <f>+B!K50/B!K$46</f>
        <v>#VALUE!</v>
      </c>
      <c r="L65" s="55" t="e">
        <f>+B!L50/B!L$46</f>
        <v>#VALUE!</v>
      </c>
      <c r="M65" s="54" t="e">
        <f>+B!M50/B!M$46</f>
        <v>#VALUE!</v>
      </c>
      <c r="N65" s="55" t="e">
        <f>+B!N50/B!N$46</f>
        <v>#VALUE!</v>
      </c>
      <c r="O65" s="54" t="e">
        <f>+B!O50/B!O$46</f>
        <v>#VALUE!</v>
      </c>
      <c r="P65" s="55" t="e">
        <f>+B!P50/B!P$46</f>
        <v>#VALUE!</v>
      </c>
      <c r="Q65" s="54" t="e">
        <f>+B!Q50/B!Q$46</f>
        <v>#VALUE!</v>
      </c>
      <c r="R65" s="55" t="e">
        <f>+B!R50/B!R$46</f>
        <v>#VALUE!</v>
      </c>
      <c r="S65" s="54">
        <f>+B!S50/B!S$46</f>
        <v>0.2044936259299413</v>
      </c>
      <c r="T65" s="55" t="e">
        <f>+B!T50/B!T$46</f>
        <v>#VALUE!</v>
      </c>
      <c r="U65" s="54" t="e">
        <f>+B!U50/B!U$46</f>
        <v>#VALUE!</v>
      </c>
      <c r="V65" s="55">
        <f>+B!V50/B!V$46</f>
        <v>0.9995796135773084</v>
      </c>
      <c r="W65" s="54" t="e">
        <f>+B!W50/B!W$46</f>
        <v>#VALUE!</v>
      </c>
      <c r="X65" s="55" t="e">
        <f>+B!X50/B!X$46</f>
        <v>#VALUE!</v>
      </c>
      <c r="Y65" s="54">
        <f>+B!Y50/B!Y$46</f>
        <v>0.99992971097815353</v>
      </c>
      <c r="Z65" s="56" t="e">
        <f>+B!Z50/B!Z$46</f>
        <v>#VALUE!</v>
      </c>
      <c r="AA65" s="56" t="e">
        <f>+B!AA50/B!AA$46</f>
        <v>#VALUE!</v>
      </c>
      <c r="AB65" s="56" t="e">
        <f>+B!AB50/B!AB$46</f>
        <v>#VALUE!</v>
      </c>
      <c r="AC65" s="56" t="e">
        <f>+B!AC50/B!AC$46</f>
        <v>#VALUE!</v>
      </c>
      <c r="AD65" s="56" t="e">
        <f>+B!AD50/B!AD$46</f>
        <v>#VALUE!</v>
      </c>
      <c r="AE65" s="56" t="e">
        <f>+B!AE50/B!AE$46</f>
        <v>#VALUE!</v>
      </c>
    </row>
    <row r="66" spans="3:31" x14ac:dyDescent="0.25">
      <c r="C66" s="197" t="s">
        <v>20</v>
      </c>
      <c r="D66" s="243"/>
      <c r="E66" s="37">
        <f>+B!E51/B!E$46</f>
        <v>0</v>
      </c>
      <c r="F66" s="52" t="e">
        <f>+B!F51/B!F$46</f>
        <v>#VALUE!</v>
      </c>
      <c r="G66" s="37" t="e">
        <f>+B!G51/B!G$46</f>
        <v>#VALUE!</v>
      </c>
      <c r="H66" s="52" t="e">
        <f>+B!H51/B!H$46</f>
        <v>#VALUE!</v>
      </c>
      <c r="I66" s="37" t="e">
        <f>+B!I51/B!I$46</f>
        <v>#VALUE!</v>
      </c>
      <c r="J66" s="52" t="e">
        <f>+B!J51/B!J$46</f>
        <v>#VALUE!</v>
      </c>
      <c r="K66" s="37" t="e">
        <f>+B!K51/B!K$46</f>
        <v>#VALUE!</v>
      </c>
      <c r="L66" s="52" t="e">
        <f>+B!L51/B!L$46</f>
        <v>#VALUE!</v>
      </c>
      <c r="M66" s="37" t="e">
        <f>+B!M51/B!M$46</f>
        <v>#VALUE!</v>
      </c>
      <c r="N66" s="52" t="e">
        <f>+B!N51/B!N$46</f>
        <v>#VALUE!</v>
      </c>
      <c r="O66" s="37" t="e">
        <f>+B!O51/B!O$46</f>
        <v>#VALUE!</v>
      </c>
      <c r="P66" s="52" t="e">
        <f>+B!P51/B!P$46</f>
        <v>#VALUE!</v>
      </c>
      <c r="Q66" s="37" t="e">
        <f>+B!Q51/B!Q$46</f>
        <v>#VALUE!</v>
      </c>
      <c r="R66" s="52" t="e">
        <f>+B!R51/B!R$46</f>
        <v>#VALUE!</v>
      </c>
      <c r="S66" s="37" t="e">
        <f>+B!S51/B!S$46</f>
        <v>#VALUE!</v>
      </c>
      <c r="T66" s="52" t="e">
        <f>+B!T51/B!T$46</f>
        <v>#VALUE!</v>
      </c>
      <c r="U66" s="37" t="e">
        <f>+B!U51/B!U$46</f>
        <v>#VALUE!</v>
      </c>
      <c r="V66" s="52" t="e">
        <f>+B!V51/B!V$46</f>
        <v>#VALUE!</v>
      </c>
      <c r="W66" s="37" t="e">
        <f>+B!W51/B!W$46</f>
        <v>#VALUE!</v>
      </c>
      <c r="X66" s="52" t="e">
        <f>+B!X51/B!X$46</f>
        <v>#VALUE!</v>
      </c>
      <c r="Y66" s="37" t="e">
        <f>+B!Y51/B!Y$46</f>
        <v>#VALUE!</v>
      </c>
      <c r="Z66" s="53" t="e">
        <f>+B!Z51/B!Z$46</f>
        <v>#VALUE!</v>
      </c>
      <c r="AA66" s="53" t="e">
        <f>+B!AA51/B!AA$46</f>
        <v>#VALUE!</v>
      </c>
      <c r="AB66" s="53" t="e">
        <f>+B!AB51/B!AB$46</f>
        <v>#VALUE!</v>
      </c>
      <c r="AC66" s="53" t="e">
        <f>+B!AC51/B!AC$46</f>
        <v>#VALUE!</v>
      </c>
      <c r="AD66" s="53" t="e">
        <f>+B!AD51/B!AD$46</f>
        <v>#VALUE!</v>
      </c>
      <c r="AE66" s="53" t="e">
        <f>+B!AE51/B!AE$46</f>
        <v>#VALUE!</v>
      </c>
    </row>
    <row r="67" spans="3:31" x14ac:dyDescent="0.25">
      <c r="C67" s="208" t="s">
        <v>21</v>
      </c>
      <c r="D67" s="218"/>
      <c r="E67" s="54">
        <f>+B!E52/B!E$46</f>
        <v>1</v>
      </c>
      <c r="F67" s="55" t="e">
        <f>+B!F52/B!F$46</f>
        <v>#VALUE!</v>
      </c>
      <c r="G67" s="54" t="e">
        <f>+B!G52/B!G$46</f>
        <v>#VALUE!</v>
      </c>
      <c r="H67" s="55">
        <f>+B!H52/B!H$46</f>
        <v>0.24759563348486255</v>
      </c>
      <c r="I67" s="54">
        <f>+B!I52/B!I$46</f>
        <v>1</v>
      </c>
      <c r="J67" s="55">
        <f>+B!J52/B!J$46</f>
        <v>0.11744935961486057</v>
      </c>
      <c r="K67" s="54">
        <f>+B!K52/B!K$46</f>
        <v>0.15699270902376666</v>
      </c>
      <c r="L67" s="55">
        <f>+B!L52/B!L$46</f>
        <v>0.21289968687861402</v>
      </c>
      <c r="M67" s="54" t="e">
        <f>+B!M52/B!M$46</f>
        <v>#VALUE!</v>
      </c>
      <c r="N67" s="55" t="e">
        <f>+B!N52/B!N$46</f>
        <v>#VALUE!</v>
      </c>
      <c r="O67" s="54" t="e">
        <f>+B!O52/B!O$46</f>
        <v>#VALUE!</v>
      </c>
      <c r="P67" s="55" t="e">
        <f>+B!P52/B!P$46</f>
        <v>#VALUE!</v>
      </c>
      <c r="Q67" s="54">
        <f>+B!Q52/B!Q$46</f>
        <v>0.99950571239201502</v>
      </c>
      <c r="R67" s="55" t="e">
        <f>+B!R52/B!R$46</f>
        <v>#VALUE!</v>
      </c>
      <c r="S67" s="54" t="e">
        <f>+B!S52/B!S$46</f>
        <v>#VALUE!</v>
      </c>
      <c r="T67" s="55" t="e">
        <f>+B!T52/B!T$46</f>
        <v>#VALUE!</v>
      </c>
      <c r="U67" s="54" t="e">
        <f>+B!U52/B!U$46</f>
        <v>#VALUE!</v>
      </c>
      <c r="V67" s="55" t="e">
        <f>+B!V52/B!V$46</f>
        <v>#VALUE!</v>
      </c>
      <c r="W67" s="54" t="e">
        <f>+B!W52/B!W$46</f>
        <v>#VALUE!</v>
      </c>
      <c r="X67" s="55" t="e">
        <f>+B!X52/B!X$46</f>
        <v>#VALUE!</v>
      </c>
      <c r="Y67" s="54" t="e">
        <f>+B!Y52/B!Y$46</f>
        <v>#VALUE!</v>
      </c>
      <c r="Z67" s="56">
        <f>+B!Z52/B!Z$46</f>
        <v>0.92127825409197195</v>
      </c>
      <c r="AA67" s="56" t="e">
        <f>+B!AA52/B!AA$46</f>
        <v>#VALUE!</v>
      </c>
      <c r="AB67" s="56">
        <f>+B!AB52/B!AB$46</f>
        <v>0.99587138313102397</v>
      </c>
      <c r="AC67" s="56" t="e">
        <f>+B!AC52/B!AC$46</f>
        <v>#VALUE!</v>
      </c>
      <c r="AD67" s="56">
        <f>+B!AD52/B!AD$46</f>
        <v>0.9979703378575544</v>
      </c>
      <c r="AE67" s="56">
        <f>+B!AE52/B!AE$46</f>
        <v>0.9715426102012793</v>
      </c>
    </row>
    <row r="68" spans="3:31" x14ac:dyDescent="0.25">
      <c r="C68" s="197" t="s">
        <v>22</v>
      </c>
      <c r="D68" s="243"/>
      <c r="E68" s="37" t="e">
        <f>+B!E53/B!E$46</f>
        <v>#VALUE!</v>
      </c>
      <c r="F68" s="52" t="e">
        <f>+B!F53/B!F$46</f>
        <v>#VALUE!</v>
      </c>
      <c r="G68" s="37" t="e">
        <f>+B!G53/B!G$46</f>
        <v>#VALUE!</v>
      </c>
      <c r="H68" s="52" t="e">
        <f>+B!H53/B!H$46</f>
        <v>#VALUE!</v>
      </c>
      <c r="I68" s="37" t="e">
        <f>+B!I53/B!I$46</f>
        <v>#VALUE!</v>
      </c>
      <c r="J68" s="52">
        <f>+B!J53/B!J$46</f>
        <v>0.20855663548006176</v>
      </c>
      <c r="K68" s="37" t="e">
        <f>+B!K53/B!K$46</f>
        <v>#VALUE!</v>
      </c>
      <c r="L68" s="52">
        <f>+B!L53/B!L$46</f>
        <v>0.78710031312138606</v>
      </c>
      <c r="M68" s="37" t="e">
        <f>+B!M53/B!M$46</f>
        <v>#VALUE!</v>
      </c>
      <c r="N68" s="52" t="e">
        <f>+B!N53/B!N$46</f>
        <v>#VALUE!</v>
      </c>
      <c r="O68" s="37" t="e">
        <f>+B!O53/B!O$46</f>
        <v>#VALUE!</v>
      </c>
      <c r="P68" s="52">
        <f>+B!P53/B!P$46</f>
        <v>0.25836459114778693</v>
      </c>
      <c r="Q68" s="37" t="e">
        <f>+B!Q53/B!Q$46</f>
        <v>#VALUE!</v>
      </c>
      <c r="R68" s="52" t="e">
        <f>+B!R53/B!R$46</f>
        <v>#VALUE!</v>
      </c>
      <c r="S68" s="37">
        <f>+B!S53/B!S$46</f>
        <v>0.61385472354106707</v>
      </c>
      <c r="T68" s="52" t="e">
        <f>+B!T53/B!T$46</f>
        <v>#VALUE!</v>
      </c>
      <c r="U68" s="37">
        <f>+B!U53/B!U$46</f>
        <v>0.77213748220459633</v>
      </c>
      <c r="V68" s="52" t="e">
        <f>+B!V53/B!V$46</f>
        <v>#VALUE!</v>
      </c>
      <c r="W68" s="37">
        <f>+B!W53/B!W$46</f>
        <v>0.56548002577319589</v>
      </c>
      <c r="X68" s="52" t="e">
        <f>+B!X53/B!X$46</f>
        <v>#VALUE!</v>
      </c>
      <c r="Y68" s="37">
        <f>+B!Y53/B!Y$46</f>
        <v>5.3238714566895232E-5</v>
      </c>
      <c r="Z68" s="53" t="e">
        <f>+B!Z53/B!Z$46</f>
        <v>#VALUE!</v>
      </c>
      <c r="AA68" s="53">
        <f>+B!AA53/B!AA$46</f>
        <v>1</v>
      </c>
      <c r="AB68" s="53">
        <f>+B!AB53/B!AB$46</f>
        <v>4.1286744958098668E-3</v>
      </c>
      <c r="AC68" s="53" t="e">
        <f>+B!AC53/B!AC$46</f>
        <v>#VALUE!</v>
      </c>
      <c r="AD68" s="53">
        <f>+B!AD53/B!AD$46</f>
        <v>2.0296621424456627E-3</v>
      </c>
      <c r="AE68" s="53" t="e">
        <f>+B!AE53/B!AE$46</f>
        <v>#VALUE!</v>
      </c>
    </row>
    <row r="69" spans="3:31" x14ac:dyDescent="0.25">
      <c r="C69" s="208" t="s">
        <v>23</v>
      </c>
      <c r="D69" s="218"/>
      <c r="E69" s="54" t="e">
        <f>+B!E54/B!E$46</f>
        <v>#VALUE!</v>
      </c>
      <c r="F69" s="55" t="e">
        <f>+B!F54/B!F$46</f>
        <v>#VALUE!</v>
      </c>
      <c r="G69" s="54" t="e">
        <f>+B!G54/B!G$46</f>
        <v>#VALUE!</v>
      </c>
      <c r="H69" s="55" t="e">
        <f>+B!H54/B!H$46</f>
        <v>#VALUE!</v>
      </c>
      <c r="I69" s="54" t="e">
        <f>+B!I54/B!I$46</f>
        <v>#VALUE!</v>
      </c>
      <c r="J69" s="55" t="e">
        <f>+B!J54/B!J$46</f>
        <v>#VALUE!</v>
      </c>
      <c r="K69" s="54" t="e">
        <f>+B!K54/B!K$46</f>
        <v>#VALUE!</v>
      </c>
      <c r="L69" s="55" t="e">
        <f>+B!L54/B!L$46</f>
        <v>#VALUE!</v>
      </c>
      <c r="M69" s="54" t="e">
        <f>+B!M54/B!M$46</f>
        <v>#VALUE!</v>
      </c>
      <c r="N69" s="55">
        <f>+B!N54/B!N$46</f>
        <v>1</v>
      </c>
      <c r="O69" s="54">
        <f>+B!O54/B!O$46</f>
        <v>1</v>
      </c>
      <c r="P69" s="55" t="e">
        <f>+B!P54/B!P$46</f>
        <v>#VALUE!</v>
      </c>
      <c r="Q69" s="54" t="e">
        <f>+B!Q54/B!Q$46</f>
        <v>#VALUE!</v>
      </c>
      <c r="R69" s="55">
        <f>+B!R54/B!R$46</f>
        <v>1</v>
      </c>
      <c r="S69" s="54" t="e">
        <f>+B!S54/B!S$46</f>
        <v>#VALUE!</v>
      </c>
      <c r="T69" s="55" t="e">
        <f>+B!T54/B!T$46</f>
        <v>#VALUE!</v>
      </c>
      <c r="U69" s="54">
        <f>+B!U54/B!U$46</f>
        <v>0.22204596298556029</v>
      </c>
      <c r="V69" s="55" t="e">
        <f>+B!V54/B!V$46</f>
        <v>#VALUE!</v>
      </c>
      <c r="W69" s="54">
        <f>+B!W54/B!W$46</f>
        <v>8.3762886597938138E-2</v>
      </c>
      <c r="X69" s="55" t="e">
        <f>+B!X54/B!X$46</f>
        <v>#VALUE!</v>
      </c>
      <c r="Y69" s="54" t="e">
        <f>+B!Y54/B!Y$46</f>
        <v>#VALUE!</v>
      </c>
      <c r="Z69" s="56" t="e">
        <f>+B!Z54/B!Z$46</f>
        <v>#VALUE!</v>
      </c>
      <c r="AA69" s="56" t="e">
        <f>+B!AA54/B!AA$46</f>
        <v>#VALUE!</v>
      </c>
      <c r="AB69" s="56" t="e">
        <f>+B!AB54/B!AB$46</f>
        <v>#VALUE!</v>
      </c>
      <c r="AC69" s="56" t="e">
        <f>+B!AC54/B!AC$46</f>
        <v>#VALUE!</v>
      </c>
      <c r="AD69" s="56" t="e">
        <f>+B!AD54/B!AD$46</f>
        <v>#VALUE!</v>
      </c>
      <c r="AE69" s="56">
        <f>+B!AE54/B!AE$46</f>
        <v>1.8223098358757971E-4</v>
      </c>
    </row>
    <row r="70" spans="3:31" x14ac:dyDescent="0.25">
      <c r="C70" s="197" t="s">
        <v>24</v>
      </c>
      <c r="D70" s="243"/>
      <c r="E70" s="37" t="e">
        <f>+B!E55/B!E$46</f>
        <v>#VALUE!</v>
      </c>
      <c r="F70" s="52" t="e">
        <f>+B!F55/B!F$46</f>
        <v>#VALUE!</v>
      </c>
      <c r="G70" s="37" t="e">
        <f>+B!G55/B!G$46</f>
        <v>#VALUE!</v>
      </c>
      <c r="H70" s="52" t="e">
        <f>+B!H55/B!H$46</f>
        <v>#VALUE!</v>
      </c>
      <c r="I70" s="37" t="e">
        <f>+B!I55/B!I$46</f>
        <v>#VALUE!</v>
      </c>
      <c r="J70" s="52" t="e">
        <f>+B!J55/B!J$46</f>
        <v>#VALUE!</v>
      </c>
      <c r="K70" s="37">
        <f>+B!K55/B!K$46</f>
        <v>0.3358854004626185</v>
      </c>
      <c r="L70" s="52" t="e">
        <f>+B!L55/B!L$46</f>
        <v>#VALUE!</v>
      </c>
      <c r="M70" s="37" t="e">
        <f>+B!M55/B!M$46</f>
        <v>#VALUE!</v>
      </c>
      <c r="N70" s="52" t="e">
        <f>+B!N55/B!N$46</f>
        <v>#VALUE!</v>
      </c>
      <c r="O70" s="37" t="e">
        <f>+B!O55/B!O$46</f>
        <v>#VALUE!</v>
      </c>
      <c r="P70" s="52" t="e">
        <f>+B!P55/B!P$46</f>
        <v>#VALUE!</v>
      </c>
      <c r="Q70" s="37">
        <f>+B!Q55/B!Q$46</f>
        <v>4.9428760798499161E-4</v>
      </c>
      <c r="R70" s="52" t="e">
        <f>+B!R55/B!R$46</f>
        <v>#VALUE!</v>
      </c>
      <c r="S70" s="37">
        <f>+B!S55/B!S$46</f>
        <v>0.18165165052899174</v>
      </c>
      <c r="T70" s="52">
        <f>+B!T55/B!T$46</f>
        <v>1.7381305737167914E-4</v>
      </c>
      <c r="U70" s="37">
        <f>+B!U55/B!U$46</f>
        <v>5.8165548098433996E-3</v>
      </c>
      <c r="V70" s="52" t="e">
        <f>+B!V55/B!V$46</f>
        <v>#VALUE!</v>
      </c>
      <c r="W70" s="37" t="e">
        <f>+B!W55/B!W$46</f>
        <v>#VALUE!</v>
      </c>
      <c r="X70" s="52">
        <f>+B!X55/B!X$46</f>
        <v>1</v>
      </c>
      <c r="Y70" s="37">
        <f>+B!Y55/B!Y$46</f>
        <v>1.7050307279593894E-5</v>
      </c>
      <c r="Z70" s="53">
        <f>+B!Z55/B!Z$46</f>
        <v>7.8721745908028065E-2</v>
      </c>
      <c r="AA70" s="53" t="e">
        <f>+B!AA55/B!AA$46</f>
        <v>#VALUE!</v>
      </c>
      <c r="AB70" s="53" t="e">
        <f>+B!AB55/B!AB$46</f>
        <v>#VALUE!</v>
      </c>
      <c r="AC70" s="53" t="e">
        <f>+B!AC55/B!AC$46</f>
        <v>#VALUE!</v>
      </c>
      <c r="AD70" s="53" t="e">
        <f>+B!AD55/B!AD$46</f>
        <v>#VALUE!</v>
      </c>
      <c r="AE70" s="53">
        <f>+B!AE55/B!AE$46</f>
        <v>5.0088595276063319E-3</v>
      </c>
    </row>
    <row r="71" spans="3:31" ht="15.75" thickBot="1" x14ac:dyDescent="0.3">
      <c r="C71" s="210" t="s">
        <v>25</v>
      </c>
      <c r="D71" s="244"/>
      <c r="E71" s="57" t="e">
        <f>+B!E56/B!E$46</f>
        <v>#VALUE!</v>
      </c>
      <c r="F71" s="58" t="e">
        <f>+B!F56/B!F$46</f>
        <v>#VALUE!</v>
      </c>
      <c r="G71" s="57" t="e">
        <f>+B!G56/B!G$46</f>
        <v>#VALUE!</v>
      </c>
      <c r="H71" s="58" t="e">
        <f>+B!H56/B!H$46</f>
        <v>#VALUE!</v>
      </c>
      <c r="I71" s="57" t="e">
        <f>+B!I56/B!I$46</f>
        <v>#VALUE!</v>
      </c>
      <c r="J71" s="58" t="e">
        <f>+B!J56/B!J$46</f>
        <v>#VALUE!</v>
      </c>
      <c r="K71" s="57" t="e">
        <f>+B!K56/B!K$46</f>
        <v>#VALUE!</v>
      </c>
      <c r="L71" s="58" t="e">
        <f>+B!L56/B!L$46</f>
        <v>#VALUE!</v>
      </c>
      <c r="M71" s="57" t="e">
        <f>+B!M56/B!M$46</f>
        <v>#VALUE!</v>
      </c>
      <c r="N71" s="58" t="e">
        <f>+B!N56/B!N$46</f>
        <v>#VALUE!</v>
      </c>
      <c r="O71" s="57" t="e">
        <f>+B!O56/B!O$46</f>
        <v>#VALUE!</v>
      </c>
      <c r="P71" s="58">
        <f>+B!P56/B!P$46</f>
        <v>0.74163540885221302</v>
      </c>
      <c r="Q71" s="57" t="e">
        <f>+B!Q56/B!Q$46</f>
        <v>#VALUE!</v>
      </c>
      <c r="R71" s="58" t="e">
        <f>+B!R56/B!R$46</f>
        <v>#VALUE!</v>
      </c>
      <c r="S71" s="57">
        <f>+B!S56/B!S$46</f>
        <v>3.7384575124303718E-5</v>
      </c>
      <c r="T71" s="58" t="e">
        <f>+B!T56/B!T$46</f>
        <v>#VALUE!</v>
      </c>
      <c r="U71" s="57" t="e">
        <f>+B!U56/B!U$46</f>
        <v>#VALUE!</v>
      </c>
      <c r="V71" s="58">
        <f>+B!V56/B!V$46</f>
        <v>4.2038642269159166E-4</v>
      </c>
      <c r="W71" s="57">
        <f>+B!W56/B!W$46</f>
        <v>0.35075708762886598</v>
      </c>
      <c r="X71" s="58" t="e">
        <f>+B!X56/B!X$46</f>
        <v>#VALUE!</v>
      </c>
      <c r="Y71" s="57" t="e">
        <f>+B!Y56/B!Y$46</f>
        <v>#VALUE!</v>
      </c>
      <c r="Z71" s="59" t="e">
        <f>+B!Z56/B!Z$46</f>
        <v>#VALUE!</v>
      </c>
      <c r="AA71" s="59" t="e">
        <f>+B!AA56/B!AA$46</f>
        <v>#VALUE!</v>
      </c>
      <c r="AB71" s="59" t="e">
        <f>+B!AB56/B!AB$46</f>
        <v>#VALUE!</v>
      </c>
      <c r="AC71" s="59" t="e">
        <f>+B!AC56/B!AC$46</f>
        <v>#VALUE!</v>
      </c>
      <c r="AD71" s="59" t="e">
        <f>+B!AD56/B!AD$46</f>
        <v>#VALUE!</v>
      </c>
      <c r="AE71" s="59">
        <f>+B!AE56/B!AE$46</f>
        <v>1.517502205881131E-2</v>
      </c>
    </row>
    <row r="72" spans="3:31" x14ac:dyDescent="0.25">
      <c r="C72"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Jose Vidal Castano Ramirez</cp:lastModifiedBy>
  <dcterms:created xsi:type="dcterms:W3CDTF">2017-09-28T16:39:19Z</dcterms:created>
  <dcterms:modified xsi:type="dcterms:W3CDTF">2023-12-06T20:53:58Z</dcterms:modified>
</cp:coreProperties>
</file>